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17625" activeTab="0"/>
  </bookViews>
  <sheets>
    <sheet name="ponuka" sheetId="1" r:id="rId1"/>
    <sheet name="učebné pomôcky" sheetId="2" r:id="rId2"/>
  </sheets>
  <definedNames/>
  <calcPr fullCalcOnLoad="1"/>
</workbook>
</file>

<file path=xl/sharedStrings.xml><?xml version="1.0" encoding="utf-8"?>
<sst xmlns="http://schemas.openxmlformats.org/spreadsheetml/2006/main" count="476" uniqueCount="328">
  <si>
    <t>Cena spolu s DPH :</t>
  </si>
  <si>
    <t>DPH 10% :</t>
  </si>
  <si>
    <t>Cena  bez DPH 10 %:</t>
  </si>
  <si>
    <t>PJ</t>
  </si>
  <si>
    <t>MJ</t>
  </si>
  <si>
    <t>JC bez
DPH</t>
  </si>
  <si>
    <t>JC s DPH</t>
  </si>
  <si>
    <t>Celková
cena s DPH</t>
  </si>
  <si>
    <t>Celková cena bez DPH</t>
  </si>
  <si>
    <t xml:space="preserve">Výška
DPH </t>
  </si>
  <si>
    <t>Sadzba
DPH
 v %</t>
  </si>
  <si>
    <t>Cena spolu s DPH 10 % :</t>
  </si>
  <si>
    <t>Cena  bez DPH 20 %:</t>
  </si>
  <si>
    <t>DPH 20 % :</t>
  </si>
  <si>
    <t>Cena spolu s DPH 20 % :</t>
  </si>
  <si>
    <t>ks</t>
  </si>
  <si>
    <t>technické vlastnosti</t>
  </si>
  <si>
    <t xml:space="preserve">Názov položky </t>
  </si>
  <si>
    <t>č.p.</t>
  </si>
  <si>
    <t>Čitaľská gramotnosť</t>
  </si>
  <si>
    <t>Prírodovedná gramotnosť</t>
  </si>
  <si>
    <t>tlakomer</t>
  </si>
  <si>
    <t>kadička 150ml</t>
  </si>
  <si>
    <t>teplomer</t>
  </si>
  <si>
    <t>lievik</t>
  </si>
  <si>
    <t>banka</t>
  </si>
  <si>
    <t>keramický mažiar</t>
  </si>
  <si>
    <t>digitálne váhy</t>
  </si>
  <si>
    <t>skúmavka</t>
  </si>
  <si>
    <t>ochranné rukavice</t>
  </si>
  <si>
    <t>strička</t>
  </si>
  <si>
    <t>uhličitan sodný 500g</t>
  </si>
  <si>
    <t>fenolftaleín</t>
  </si>
  <si>
    <t>síran meďnatý</t>
  </si>
  <si>
    <t>dusičnan strieborný</t>
  </si>
  <si>
    <t>amoniak 26%</t>
  </si>
  <si>
    <t>chladič</t>
  </si>
  <si>
    <t>sklená vanička</t>
  </si>
  <si>
    <t>Lugolov roztok</t>
  </si>
  <si>
    <t>acetaldehyd</t>
  </si>
  <si>
    <t>teplomery</t>
  </si>
  <si>
    <t>kyselina benzoova</t>
  </si>
  <si>
    <t>kyselina propiónová</t>
  </si>
  <si>
    <t>octan sodný</t>
  </si>
  <si>
    <t>mravčan sodný</t>
  </si>
  <si>
    <t>etanol</t>
  </si>
  <si>
    <t>pentán-1-ol</t>
  </si>
  <si>
    <t>bután-1-ol</t>
  </si>
  <si>
    <t>kyselina sírová</t>
  </si>
  <si>
    <t>kyselina chlorovodíková</t>
  </si>
  <si>
    <t xml:space="preserve">kyselina dusičná </t>
  </si>
  <si>
    <t>polarizačný filter</t>
  </si>
  <si>
    <t>arginín</t>
  </si>
  <si>
    <t>valín</t>
  </si>
  <si>
    <t>glutamín</t>
  </si>
  <si>
    <t>žiacky destilačný prístroj</t>
  </si>
  <si>
    <t>pipeta 10ml</t>
  </si>
  <si>
    <t>pipeta 25ml</t>
  </si>
  <si>
    <t>parná banka</t>
  </si>
  <si>
    <t>model teplomera</t>
  </si>
  <si>
    <t>Galileiho teplomer</t>
  </si>
  <si>
    <t>Tyndallov prístroj</t>
  </si>
  <si>
    <t>vedenie tepla</t>
  </si>
  <si>
    <t>Joulov kalorimeter</t>
  </si>
  <si>
    <t>sada kalorimetrických valcov</t>
  </si>
  <si>
    <t>parné reaktívne koleso</t>
  </si>
  <si>
    <t>Gay-Lussacov prístroj</t>
  </si>
  <si>
    <t>palivový článok</t>
  </si>
  <si>
    <t>teplomer, vlhkomer</t>
  </si>
  <si>
    <t>barometer a výškomer</t>
  </si>
  <si>
    <t>tlak vzduchu/žiacka súprava</t>
  </si>
  <si>
    <t>tlaková pumpa</t>
  </si>
  <si>
    <t>tlakový hrniec</t>
  </si>
  <si>
    <t xml:space="preserve">parný stroj </t>
  </si>
  <si>
    <t>hadicová vodováha</t>
  </si>
  <si>
    <t>šírenie tlaku</t>
  </si>
  <si>
    <t>prístroj na meranie hydrostatického tlaku</t>
  </si>
  <si>
    <t>pulzné banky</t>
  </si>
  <si>
    <t>laboratórny teplomer</t>
  </si>
  <si>
    <t>laboratórne váhy</t>
  </si>
  <si>
    <t>sada odmerných valcov</t>
  </si>
  <si>
    <t>sada telies - vztlaková sila</t>
  </si>
  <si>
    <t>vztlakomer</t>
  </si>
  <si>
    <t>sada silomerov</t>
  </si>
  <si>
    <t>magnetické látky a magnety</t>
  </si>
  <si>
    <t xml:space="preserve">plošný model magnetického poľa </t>
  </si>
  <si>
    <t>Oerstedova slučka</t>
  </si>
  <si>
    <t>dom s bleskozvodom</t>
  </si>
  <si>
    <t>elektrina základ - súprava</t>
  </si>
  <si>
    <t>elektronika - súprava</t>
  </si>
  <si>
    <t xml:space="preserve">Planckova konštanta </t>
  </si>
  <si>
    <t>mikrovlna rúra</t>
  </si>
  <si>
    <t>súprava kyvadiel</t>
  </si>
  <si>
    <t>Van de Graaffov generátor</t>
  </si>
  <si>
    <t xml:space="preserve">ručný generátor </t>
  </si>
  <si>
    <t>sada telies - mechanika</t>
  </si>
  <si>
    <t>optika - miešanie farieb súprava</t>
  </si>
  <si>
    <t xml:space="preserve">geometrická optika - súprava </t>
  </si>
  <si>
    <t>odmerka s váhou</t>
  </si>
  <si>
    <t xml:space="preserve">metronóm </t>
  </si>
  <si>
    <t xml:space="preserve">statív - kyvadlá </t>
  </si>
  <si>
    <t xml:space="preserve">vynálezy v kocke </t>
  </si>
  <si>
    <t>Curie koleso</t>
  </si>
  <si>
    <t>Tesla meter</t>
  </si>
  <si>
    <t>tepelná rozťažnosť plynov</t>
  </si>
  <si>
    <t xml:space="preserve">tepelná vodivosť kovov </t>
  </si>
  <si>
    <t>vznášajúce magnety</t>
  </si>
  <si>
    <t>Ruhmkorffov induktor</t>
  </si>
  <si>
    <t xml:space="preserve">vlákno prúdu </t>
  </si>
  <si>
    <t>telesá s rovnakým objemom</t>
  </si>
  <si>
    <t>telesá s rovnakou hmotnosťou</t>
  </si>
  <si>
    <t xml:space="preserve">otáčavý podvozok s kolesom </t>
  </si>
  <si>
    <t>kalkulačka</t>
  </si>
  <si>
    <t>platňový induktor</t>
  </si>
  <si>
    <t xml:space="preserve">čarovné zrkadlo </t>
  </si>
  <si>
    <t>vhodný pre demonštráciu vzájomnej závislosti medzi teplotou varu a tlakom; tlakový hrniec s bezpečnostným ventilom, teplomer s ukazovateľom 0 ... 160 °C, manometer s ručičkou 0 ... 250 kPa. Priemer meracieho prístroja: 100 mm. Rozmery tlakového hrnca: D = cca 220 mm, obsah = cca 4,5 l.</t>
  </si>
  <si>
    <t>uhličitan sodný bezvody, p.a. 500g</t>
  </si>
  <si>
    <t>fenolftaleín, p.a. 25g</t>
  </si>
  <si>
    <t>síran meďnatý pentahydrát., p.a. 1kg</t>
  </si>
  <si>
    <t>dusičnan strieborný, p.a. 100g</t>
  </si>
  <si>
    <t>amoniak 26%, p.a. 1L</t>
  </si>
  <si>
    <t>Lugolov roztok, 0,1 mol/l, (1% I2) pre mikroskopiu, 1L</t>
  </si>
  <si>
    <t>acetaldehyd, p.a.</t>
  </si>
  <si>
    <t>kyselina benzoova, p.a. 1kg</t>
  </si>
  <si>
    <t>kyselina benzoova, p.a. 100g</t>
  </si>
  <si>
    <t>octan sodný trihydrát, p.a. 1kg</t>
  </si>
  <si>
    <t>mravčan sodným 98% , 250g</t>
  </si>
  <si>
    <t>Etylalkohol jemný nedenaturovaný, p.a.  1L</t>
  </si>
  <si>
    <t>n-Amylalkohol, p.a.  1L</t>
  </si>
  <si>
    <t>1-Butanol, p.a. 1L</t>
  </si>
  <si>
    <t>kyselina sírová, 96% p.a., 1L</t>
  </si>
  <si>
    <t>kyselina chlorovodíková 35%, p.a.  1L</t>
  </si>
  <si>
    <t>kyselina dusičná 65%, p.a. 1L</t>
  </si>
  <si>
    <t>L-Arginín. 98+%, 25g</t>
  </si>
  <si>
    <t>L-Valín, 99%, 25g</t>
  </si>
  <si>
    <t>L-Glutamín, 99%, 50g</t>
  </si>
  <si>
    <t>Pipeta delená, trieda AS, 10ml/1:10</t>
  </si>
  <si>
    <t>Pipeta delená, trieda AS, 25ml/1:11</t>
  </si>
  <si>
    <t>Chladič Liebigov s NZ
SJ 29/32; l-200 mm; d mm 24</t>
  </si>
  <si>
    <t>Nástenný obraz 100x70cm, laminovaný, plastové lišty, očká na zavesenie, SK verzia alebo ekvivalent</t>
  </si>
  <si>
    <t xml:space="preserve">Nástenný obraz  - Slovesá </t>
  </si>
  <si>
    <t xml:space="preserve">Nástenný obraz - Prídavné mená </t>
  </si>
  <si>
    <t>Európa - všeobecnogeografická mapa nástenná, fóliovaná, lištovaná</t>
  </si>
  <si>
    <t>Európa - všeobecnogeografická mapa 160x120 cm – mierka 1:4250000, nástenná, fóliovaná, lištovaná alebo ekvivalent</t>
  </si>
  <si>
    <t>Afrika - všeobecnogeografická mapa + slepá mapa DUO, nástenná, fóliovaná, lištovaná</t>
  </si>
  <si>
    <t>Afrika - všeobecnogeografická mapa + slepá mapa DUO 120x160 cm – mierka  1:7300000, nástenná, fóliovaná, lištovaná alebo ekvivalent</t>
  </si>
  <si>
    <t>Ázia - všeobecnogeografická mapa, nástenná, fóliovaná, lištovaná</t>
  </si>
  <si>
    <t>Ázia - všeobecnogeografická mapa 160x120 cm – mierka 1:10200000, nástenná, fóliovaná, lištovaná alebo ekv.</t>
  </si>
  <si>
    <t>Stredná Európa -mapa, nástenná, fóliovaná, lištovaná</t>
  </si>
  <si>
    <t>Stredná Európa 100x70 cm – mierka 1:1260000 , nástenná, fóliovaná, lištovaná alebo ekv.</t>
  </si>
  <si>
    <t>Severná Amerika - všeobecnogeografická mapa + slepá mapa DUO, nástenná, fóliovaná, lištovaná</t>
  </si>
  <si>
    <t>Severná Amerika - všeobecnogeografická mapa + slepá mapa DUO 100x140 cm – mierka  1:6950000, nástenná, fóliovaná, lištovaná alebo ekv.</t>
  </si>
  <si>
    <t>Južná Amerika - všeobecnogeografická mapa + slepá mapa DUO , nástenná, fóliovaná, lištovaná</t>
  </si>
  <si>
    <t>Južná Amerika - všeobecnogeografická mapa + slepá mapa DUO 120x160 cm – mierka 1:8200000, nástenná, fóliovaná, lištovaná alebo ekv.</t>
  </si>
  <si>
    <t>Slovensko - územnosprávne členenie + slepá mapa DUO, nástenná, fóliovaná, lištovaná</t>
  </si>
  <si>
    <t>Slovensko - územnosprávne členenie + slepá mapa DUO 160x120 cm – mierka 1:275000, nástenná, fóliovaná, lištovaná alebo ekv.</t>
  </si>
  <si>
    <t>Vývoj ľudstva v praveku-mapa, nástenná, fóliovaná, lištovaná</t>
  </si>
  <si>
    <t>Vývoj ľudstva v praveku 160x120 cm, nástenná, fóliovaná, lištovaná alebo ekv.</t>
  </si>
  <si>
    <t>Svet medzi dvoma svetovými vojnami, mapa- nástenná, fóliovaná, lištovaná</t>
  </si>
  <si>
    <t>Svet medzi dvoma svetovými vojnami 160x120 cm, nástenná, fóliovaná, lištovaná alebo ekv.</t>
  </si>
  <si>
    <t>Ozbrojené konflikty na Zemi od roku 1945 až po súčasnosť-mapa- nástenná, fóliovaná, lištovaná</t>
  </si>
  <si>
    <t>Ozbrojené konflikty na Zemi od roku 1945 až po súčasnosť 160x120 cm, nástenná, fóliovaná, lištovaná alebo ekv.</t>
  </si>
  <si>
    <t>Následky druhej svetovej vojny v Európe mapa- nástenná, fóliovaná, lištovaná</t>
  </si>
  <si>
    <t>Následky druhej svetovej vojny v Európe 120x160 cm, nástenná, fóliovaná, lištovaná alebo ekv.</t>
  </si>
  <si>
    <t>I. svetová vojna v Európe -mapa- nástenná, fóliovaná, lištovaná</t>
  </si>
  <si>
    <t>I. svetová vojna v Európe 160x120 cm, nástenná, fóliovaná, lištovaná alebo ekv.</t>
  </si>
  <si>
    <t>Európa po I. svetovej vojne-mapa- nástenná, fóliovaná, lištovaná</t>
  </si>
  <si>
    <t>Európa po I. svetovej vojne 160x120 cm, nástenná, fóliovaná, lištovaná alebo ekv.</t>
  </si>
  <si>
    <t xml:space="preserve">Lekárnička </t>
  </si>
  <si>
    <t>obsah balenia:
• Izotermická fólia (rozmer 1,4 m x 2 m) na udržanie telesnej teploty
• Rúška resuscitačné - na umelé dýchanie
• Šatka trojcípa (netkaná textília)
• Obväz hotový sterilný č.2
• Obväz sterilný
• Krycí obväz sterilný (štvorček)
• Sada náplastí s vankúšikom (6 ks)
• Náplasť návin (2 m)
• Dezinfekcia liehová vankúšiková (2 ks)
• Skalpelová čepieľka
• Ihla sterilná
• Rukavice latex (nesterilné)
• Rúško ústne
• Škrtidlo gumené (70 cm)
• Spínací špendlík
• Praktický sprievodca zásadami prvej pomoci a dôležité tel. čísla
Lekárnička je vybavená praktickým pásikom zo suchého zipsu. Rozmer cca 9 x 12 x 5 cm.
alebo ekvivalent.</t>
  </si>
  <si>
    <t xml:space="preserve">Zdravotnícka taška cez rameno </t>
  </si>
  <si>
    <t xml:space="preserve">Základná séria na simuláciu úrazov </t>
  </si>
  <si>
    <t>Taška cez rameno pre zásahy prvej pomoci. Priestor tašky je rozdelený zipsami na dve rôzne vrecká, v ktorých je možné umiestniť  materiál potrebný na prvú pomoc. Na prednej strane sú dve malé vrecká so zipsom na pomocný materiál.
Materiál: polyester Ripstop 600D
Rozmery cca : 11 x 15 x 21 cm
Objem: min. 3,5 litra
alebo ekv.</t>
  </si>
  <si>
    <t>lekárska pohotovostná simulačná súprava ktorá poskytuje množstvo materiálu pre komplexnejšie rany na testovanie vyššej úrovne zručnosti v obväzovaní a starostlivosti o pacienta. Súprava má  skladovací obal a obsahuje:
Krvácajúce rany (rezervoár vaku a pumpu):
• 1 otvorená amputácia
• 1 zložená zlomenina pažeráka
• 1 zložená zlomenina holennej kosti
• 1 sanie rany na hrudi
• 1 strelná strela rana dlane
bez krvácajúcej rany:
• 24 rôznych nalepených rán a otvorených zlomenín.
doplnky:
• 1 koagulačný prostriedok na doplnenie krvi
• 1 pkg. metylcelulóza na zahusťovanie krvi
• 3 pkg. krvný prášok, každý po 4,5 litre simulovanej krvi
• 1 lepidlo na telo na nalepenie rany
• 1 simulačný vosk na nehodu
• 1 pkg. rozbité plexisklo na simuláciu sklenených vinutých rán
• 4 farby mazacieho tuku: biela, modrá, hnedá a červená
• 4 vrecká s nádržou so zostavou pumpy
• 1 rozprašovač rozprašovača hmly
• 3 špachtle
• 3 tlmiče jazyka
alebo ekv.</t>
  </si>
  <si>
    <t xml:space="preserve">
Model adolencenta imitujúci dusenie sa cudzím telesom</t>
  </si>
  <si>
    <t>model - trup životnej veľkosti umožňuje brušné/hrudné manévre (hmat podľa Heimlicha) alebo použitie ústnej toalety pre uvoľnenie dýchacích ciest. Model je z trvanlivého vynilu. Časti modelu: anatomické oporné body, ako hrudný kôš, mečovitý výbežok a substernálna brázda. Model je vybavený predmetmi, ktoré vyvolávajú dusenie, košeľou a  taškou.Rozmer  cca :58x35x20cm.
alebo ekv.</t>
  </si>
  <si>
    <t xml:space="preserve">Model utopenia dieťaťa </t>
  </si>
  <si>
    <t>Figurína približne 3-ročného dieťaťa  umožňuje trénovať záchranu vo vode. Po naplnení vodou má figurína hmotnosť 9 kg a klesne na dno. Učebná figurína má delené kosti a  tie sú vyrobené z trvanlivej umelej hmoty a nehrdzavejúcej ocele.
Alebo ekv.</t>
  </si>
  <si>
    <t>Obväzový materiál - sada</t>
  </si>
  <si>
    <t>sada obsahuje: 
2 ks Obvaz 7 cm x 3,5 m
2 ks Obvaz hotový sterilný č. 3
2 ks Obvaz hotový sterilný č. 4
2 ks Obvaz elastický 10 cm x 4 m
1 ksPryžové ovinadlo škrtiace
2 ks Sterilné krytie 5 x 5 cm
2 ks Sterilné krytie 7,5 x 7,5 cm
2 ks Sterilné krytie 10 x 10 cm
5 ks Sterilné krytie s náplasťou 5 x 7 cm
5 ks Sterilné krytie s náplasťou 10 x 10 cm
3 ks Sterilné krytie s náplasťou 15 x 10 cm
8 ks Náplasti s vankúšikom 6 x 10 cm
40 ks Náplastí s vankúšikom mix. 4 rozmerov
1 ks Náplasť fixačná 2,5 cm x 5 m
1 ks Pinzeta sterilná
1 ks Rúško resuscitačné
1 ks Trojcípa šatka
2 ks Rukavice vyšetrovacie
1 ks Digitálny teplomer
1 ks nožnice
1 ks Vata 50 g
5 ks Dezinfekčná utierka
12 ks Špendlíky zatváracie - nerez
1 ks príručka prvej pomoci
1 ks Kniha úrazov
1 ks ceruzka
alebo ekv.</t>
  </si>
  <si>
    <t xml:space="preserve">Resuscitačný model s monitorom </t>
  </si>
  <si>
    <t>Figurína KPR dospelého s monitorom na nácvik resuscitačných techník, realistická na pohľad aj na dotyk. KPR monitor počíta a priemeruje počet stlačení hrudníka v prepočte na minútu a okamžite signalizuje danú rýchlosť pomocou LED diód. Študent sa dokáže vďaka simulátoru figuríny s KPR monitorom naučiť vykonávať nepriamu masáž srdca správnou rýchlosťou, aby bolo poskytnutie prvej pomoci čo najefektívnejšie. 
Model umožňuje simulovať:
• Nácvik resuscitácie dospelého človeka
• Záklon hlavy, podopretie brady
• Umelé dýchanie z úst do úst
• Nepriama srdcová masáž
• LED diódy na kontrolu prevedenia správnej rýchlosti KPR
• akustický signál správnej hĺbky masáže
• rozmery cca : 36x59x18 cm
alebo ekv.</t>
  </si>
  <si>
    <t>Obrazy- tématika - prvá pomoc</t>
  </si>
  <si>
    <t>Súbor kartónových obrazov zameraných na  problematiku poskytovania prvej pomoci. Obsah : 36 kartónových obrazov A3+ 
alebo ekv.</t>
  </si>
  <si>
    <t>Trvalé preparáty mikroskopické 100ks v balení</t>
  </si>
  <si>
    <t>Preparačná sada</t>
  </si>
  <si>
    <t>Nástenná tabuľa - meióza</t>
  </si>
  <si>
    <t>Nástenná tabuľa  - mitóza</t>
  </si>
  <si>
    <t>70x100 cm, laminovaná s lištou z umelej hmoty alebo ekv.</t>
  </si>
  <si>
    <t>Filtračná aparatúra</t>
  </si>
  <si>
    <t>zloženie:
Stojan laboratórny s doskou a tyčou 750mm
Kruh na filtráciu s plastovou vložkou a svorkou priemer 40mm
Svorka krížová
Lievik analitický na rýchlu fitlráciu, 55mm
Tyčinka miešacia sklenená, otavená 5x200mm
alebo ekv.</t>
  </si>
  <si>
    <t>kadička nízka s výlevkou, 150ml, Simax alebo ekv.</t>
  </si>
  <si>
    <t>Teplomer so stupnicou, ľahko odčítateľnou. Predĺžená ponorná časť. Plnený alkoholom. Stupnica: 160 x 14 mm. Delenie: 1°C. Dlžka 270mm alebo ekv.</t>
  </si>
  <si>
    <t>Lievik analitický na rýchlu fitlráciu, 55mm alebo ekv.</t>
  </si>
  <si>
    <t>Banka 100ml kužeľová uzkohrdlá alebo ekv.</t>
  </si>
  <si>
    <t>Miska trecia s tlčikom, hladká priemer 200mm alebo ekv.</t>
  </si>
  <si>
    <t>Váha má nerezovú plošinku 100x100mm, je napájaná dvoma AAA batériami . Váženie je možné v jednotkách : g, oz, ozt, dwt
Váha má funkciu tarovania - teda odčítania hmotnosti obalu.
Váha má taktiež funkciu automatického vypínania sa po 60 sekundách nečinnosti. Váživosť 0,01g.
alebo ekv.</t>
  </si>
  <si>
    <t>Skúmavka s guľatým dnom vyhnutý okraj, priemer 12x100/1,0 mm, Simax alebo ekv.</t>
  </si>
  <si>
    <t>nittrilové, nepudrované (bal.100ks)
veľ. S- 4ks
veľ. M-4ks
veľ. L- 2ks
alebo ekv.</t>
  </si>
  <si>
    <t>strička širokohlrdlá , PE , objem  250 ml žltý uzáver alebo ekv.</t>
  </si>
  <si>
    <t>Plášť -ochranný</t>
  </si>
  <si>
    <t>Ochranný plášť - biely, 100% bavlna alebo ekv.</t>
  </si>
  <si>
    <t>Vaňa sklenená hranatá 150x100x150mm alebo ekv.</t>
  </si>
  <si>
    <t>Stavebnica - organická chémia</t>
  </si>
  <si>
    <t>Stavebnica  obsahuje: 40 atómov vodíka, 24 atómov uhlíka, 12 atómov kyslíka, 4 atómy dusíka, 8 atómov halogénu, 8 atómov síry, 4 atómy kovu, 55 mostíkov pre jednoduché prepojenie, 25 mostíkov pre dvojité a trojité prepojenie, 60 čiapočiek pre pripojenie. Priemer atómových častí sa pohybuje od 14,5 do 15 mm.
alebo ekv.</t>
  </si>
  <si>
    <t>Byreta trieda AS priamy kohút, 10ml/1:20</t>
  </si>
  <si>
    <t>Byreta</t>
  </si>
  <si>
    <t>Teplomer so stupnicou, ľahko odčítateľnou. Predĺžená ponorná časť. Plnený alkoholom. Stupnica: 160 x 14 mm. Delenie: 1°C. Dlžka 270mm
alebo ekv.</t>
  </si>
  <si>
    <t>klip na okuliare s UV400 filtrom. Špeciálna úprava zlepšuje viditeľnosť. Vhodný do hmly, dažďa, pri jazde za šera
Klip je možné pripevniť na bežné dioptrické okuliare
Okuliare redukujú odrazy svetla.
materiál: plast
alebo ekv.</t>
  </si>
  <si>
    <t>Obsah súpravy:   
2 ks stojan
2 ks oceľová tyč, 40 cm
1 ks chladič ( Liebig), 300 mm
1 ks Kjeldahl guľa
1 ks 500 ml banka
1 ks kadička, nízka
2 ks gumená zátka s jednou dierou
2 ks hlinikové kliešte na banku (namontovateľné na tyče podstavca)
1 ks liehový horák (s kovovou nádržou) - s gumenou zátkou a uzáverom
1 ks kovová trojnožka,
1 ks drôtená sieť s keramickou vložkou
alebo ekv.</t>
  </si>
  <si>
    <t>Demonštračná pomôcka na získanie vodnej pary v spojení s varičom alebo plynovým horákom. Obsahuje:  1 x Erlenmayerova banka 250 ml, 1 x Zátka 26/32/30 mm, silikón, 2 otvory; 2 x Rúrka D=8/5 mm, L= 80 mm, sklo.
alebo ekv.</t>
  </si>
  <si>
    <t>Výška Galilei teplomeru min: 18 cm. Určený na vnútorné použitie,počet loptičiek: 4, zlatá pečat.  Teplotný rozsah: + 18 ° C - + 24 ° C alebo ekv.</t>
  </si>
  <si>
    <t>pomôcka určená na porovnanie merného tepla kovov; Prístroj obsahuje 4 kovové valčeky so závesnou šnúrou Pb/Cu/Al/Fe; Upínač s akrylovým blokom pre zvislé vedenie skúšobných tyčiek. Hmotnosť tyčiek: každá 25 g. 
Alebo ekv.</t>
  </si>
  <si>
    <t>demonštračnou pomôckou sa dokáže rôzne vedení tepla v kovoch odtavením vosku alebo zapálením zápalky; Balenie obsahuje kovový nosič so 4 hviezdicovo nasmerovanými kovovými tyčkami. Materiál: Ms / Fe / Al / Cu.
alebo ekv.</t>
  </si>
  <si>
    <t>pomôcka demonštruje určenie tepelnej kapacity pevných a kvapalných látok; pozostáva z 2 hliníkových nádob oddelených izoláciou, priehľadné veko s ponorným kaskádovým ohrievačom 2 / 4 / 6 Ω s bezpečnostnými zdierkami; zátka pre vloženie teplomera a jednoduchý miešač. Napájacie napätie: 6 V. D= cca 102 mm, H= cca 110 mm. Plniaci objem: cca 150 a 700 ml. alebo ekv.</t>
  </si>
  <si>
    <t>sada obsahuje 3 kusy kovových valcov rovnakej hmotnosti pre určenie mernej tepelnej kapacity, otvor pre zavesenie na niť. Materiál: Pb / Cu / Fe. Hmotnosť: po 200 g.
alebo ekv.</t>
  </si>
  <si>
    <t>pomôcka určená pre demonštráciu spätného účinku prúdov pár, ktoré vychádzajú z otočne uloženej sklenej nádoby cez 4 zahnuté dýzové rúrky na dolnej rúrke so špicou a hrdlom; celá zostava musí byť nasadená pomocou silikónovej zátky na banke s plochým dnom 100 ml; D = 125 mm, výška vrátane banky: cca 220 mm.alebo ekv.</t>
  </si>
  <si>
    <t>prístroj prre stanovenie vzťahu medzi tlakom a teplotou plynu pri konštantnom objeme, ako aj pre stanovenie absolútneho nulového bodu; dutá kovová guľa spojená závitom s vysoko kvalitným manometrom; kovový medzikus umožňuje upevnenie na vrchnák so 4 otvormi. Kovová guľa : D = 60 mm. Rozsah manometra : 840 ... 1240 hPa. alebo ekv.</t>
  </si>
  <si>
    <t>Jednotka kombinuje funkcie elektrolyzéra a palivového článku; privedením elektrickej energie sa z destilovanej vody vylúčia plyny, privedením vodíka sa môže odoberať elektrická energia.
Technické údaje:
Ako elektrolyzér:
Napájanie: 1,7 ... 3 V dc, 0 ...0,7 A
Produkcia H₂: max. 5 ml / min.
Ako palivový článok:
Výstupný výkon: 0 ...0,6 V DC, 0 ...0,3 A (max. 180 mW)
Rozmery: cca 54 x 54 x 17 mm
alebo ekv.</t>
  </si>
  <si>
    <t>Meracie prístroje vložené do rámu pre zavesenie na stenu (zvislo alebo vodorovne). Teplomer: -16 ...+56 °C, tlakomer: 980 ..1040 hPa, vlhkomer: 0 ...100 %. Rozmery: cca 320 x 120 mm.
Alebo ekv.</t>
  </si>
  <si>
    <t>Prístroj pre stanovenie nadmorskej výšky miesta, určenie výškových rozdielov, predpoveď prognózy počasia s barometrom; robustný ručičkový prístroj s prehľadnou prestaviteľnou výškovou a pevnou barometrickou stupnicou; 
Dodanie s puzdrom a šnúrkou.
Výškomer: 0 ...5000 m
Rozlíšenie: 20 m
Barometer: 580 ...1040 hPa
Rozlíšenie: 5 hPa
Rozmery: cca 85 x 68 x 28 mm
alebo ekv.</t>
  </si>
  <si>
    <t>Pracovný model, materiál - plexisklo, zdvihový priestor: D = 32 mm, H = 120 mm. Rozmery cca : 200 x 45 x 220 mm. Alebo ekv.</t>
  </si>
  <si>
    <t>pomôcka určená pre porovnanie výšok dvoch miest. Dve valcové nivelačné nádoby s olivkami a priesvitnou stupnicou, spojené silikónovou hadicou, nivelačné nádoby 26 x 200 mm. Dĺžka hadice L = 3 m. Alebo ekv.</t>
  </si>
  <si>
    <t>určené pre názorné zobrazenie rovnomerného šírenia tlaku v kvapalinách. Banka s plochým dnom sklenená 1000 ml s tromi výtokmi v rôznych výškach na vonkajšej stene. Tri "manometrové" hadičky prichytené v zvislej polohe na kovovej základni, spolu s plastovou striekačkou 120 ml pre vytvorenie tlaku v banke. Alebo ekv.</t>
  </si>
  <si>
    <t>pomôcka určená pre demonštráciu hydrostatického paradoxu. Tlak vodného stĺpca na dno sa prenáša deformovaním membrány na tanier 200 mm páky a ukáže sa na veľkej stupnici. 4 rozlične tvarované sklené nástavce zo skla. Výška každého cca 220 mm, priemer – spodný, vnútorný D = 23 mm. Výškovo prestaviteľný ukazovateľ pre značenie plniacej výšky. Rozmery cca 260 x 100 x 360 mm
Alebo ekv.</t>
  </si>
  <si>
    <t>pomôcka určená pre demonštráciu zvýšenia tlaku pary pri zvýšení teploty; už teplota ruky postačí, aby sa zvýšil tlak, ktorý vyvolá pretečenie kvapaliny z dolnej banky do hornej. Dve sklenené gule spojené stočenou rúrkou naplnené zafarbenou kvapalinou. Výška: cca 160 mm. Alebo ekv.</t>
  </si>
  <si>
    <t>Alkoholový -10°C...+110°C.
Rozmer: 15 cm. Alebo ekv.</t>
  </si>
  <si>
    <t>jedoduchá obsluha štyrmi tlačidlami
- rýchla samokalibrácia po zapnutí
- funkcia Tara, a tiež funkcia privažovania
- prepínanie medzi jednotkami gram, unca, grain a karát
- počítanie kusov
- automatické vypnutie
- dobre čitateľný display s podsvietením výška číslic: 10 mm
- napájanie batériami (2 x AAA batérie v balení)
- vrátane dvoch priehľadných misiek na váženie ( slúžia zároveň ako ochranný kryt )
Rozmery:
Pracovná plocha váhy cca : 100x100 mm
Alebo ekv.</t>
  </si>
  <si>
    <t>pomôcka určená pre demonštráciu vztlaku vody, plexisklový valec so stupnicou, kotúč s prídržnou šnúrou pre uzatvorenie spodného otvoru valca. Plastový posúvač pre meranie zaťažujúce sily s newtonmetrom. D = 40 mm, H = 240 mm. Alebo ekv.</t>
  </si>
  <si>
    <t>117 na hrotoch upevnených streliek šípového tvaru medzi dvoma akrylovými doskami, vhodný pre spätný projektor; súčasne podložná platňa pre položenie objektov, ktorá bráni zmene polarity streliek pri priblížení veľmi silného magnetu. Dĺžka streliek = 10 mm. Rozmery  150 x 150 x 40 mm. Alebo ekv.</t>
  </si>
  <si>
    <t>pomôcka pre určenie smeru magnetického poľa Zeme ako aj pre meranie magnetickej odchýlky. Strelka je uložená na citlivom hrotovom ložisku. Znázorňuje obojstranne natlačenú stupnica:
-pre určenie svetových strán ( 0… 360° v 2° delení ako aj označenie svetových strán)
-pre určenie magnetickej odchýlky ( 4 krát po 90°v 2°delení)
upevnená na stopke D=10 mm;
dĺžka strelky: 100 mm
Alebo ekv.</t>
  </si>
  <si>
    <t>Model určený pre experimentálne zobrazenie významu a funkcie bleskozvodu na dome. Model domu s translucentnou fasádou;vo vnútri neónová trubica pre zviditeľnenie odvodu náboja, zvonka neónová trubica s odvádzacím nástavcom pre znázornenie bledskozvodu,
stojaci na odizolovanej lúke s uzemňovacou zdierkou.
Rozmery: 200 x 90 x 310 mm. Alebo ekv.</t>
  </si>
  <si>
    <t>Obsah balenia:
1 x Spojovacia doska
2 x Prepojovací vodič 25cm, čierny
1 x Prepojovací vodič 50cm, červený
1 x Prepojovací vodič 50cm, modrý
1 x Prepojovací vodič 75cm, červený
1 x Prepojovací vodič 75cm, modrý
1 x  Solárny článok, 1 x  Mikrofón v krabičke, 4 x  prívod, 5 x  priamy vodič, 3 x  priamy vodič so zdierkou, 4 x  T-vodič,1 x  T-vodič so zdierkou
2 x  rohový vodič, 4 x  rohový vodič so zdierkou, 1 x  prerušený vodič s 2 zdierkami, 2 x  objímka žiarovky E 10, 2 x  vypínač ON/OFF, 1 x  batéria /akumulátor/ 1,2 V, 1 x  vodič so zdierkou pre slúchadlo
1 x  odpor 100 Ohm, 1 x  odpor 500 Ohm, 1 x  odpor 1 kOhm, 1 x  odpor 10 kOhm, 1 x  odpor 47 kOhm, 1 x  otočný odpor 10 kOhm, 1 x  potenciometer 470 Ohm, 1 x kondenzátor 0,1 mikroF, 1 x kondenzátor 1 mikroF, 1 x kondenzátor 2 mikroF, 1 x kondenzátor 10 mikroF
1 x kondenzátor 100 mikroF, 1 x kondenzátor 1000 mikroF
1 x mostíkový usmerňovač, 1 x tranzistor NPN, báza vľavo
1 x tranzistor NPN, báza vpravo, 1 x tranzistor PNP, báza vľavo
2 x Si dióda, 1 x Ge dióda, 1 x Zenerova dióda 4,7 V
2 x LED dióda, 1 x bzučiak, 1 x 2C Slúchadlo, 2 x Krokosvorka, holá
2 x 3D Krokosvorka s kolíkom, 1 x 2R Cievka 800 závitov, modrá
1 x  Cievka 2 x 800 závitov, červená, 1 x  jadro s upínacím strmeňom
2 x -Žiarovka 10 V/ 0,05A, E10, 1 x  Puzdro pre tyčový magnet
2 x  Tyčový magnet D=10mm, L=50mm, 1 x  Železné jadro, L=50mm
1 x 1F Banánik s ihlou, Vsetky komponenty uložené v prenosnom boxe.
Alebo ekv.</t>
  </si>
  <si>
    <t xml:space="preserve">Demonštračná pomôcka pre určenie Planckovej konštanty „h“ pomocou LED (vnútorný fotoefekt).
Technické údaje:
- 6 LED s rôznymi vlnovými dĺžkami:
- 405 nm (bledomodrá)
- 465 nm (azúrovomodrá)
- 565 nm (zelená)
- 585 nm (žltá)
- 660 nm (tehlovo červená)
- 870 nm (infra červená)
- 1 obmedzovač prúdu 10µA
Alebo ekv.
</t>
  </si>
  <si>
    <t>Sada kroko svoriek 10ks/sada s 37 cm káblom. Alebo ekv.</t>
  </si>
  <si>
    <t>jednoduchý zdroj DC napätia, premena mechanickej energie na elektrickú, vysokokvalitné vyhotovenie DC motora s prevodovkou v priehľadnom puzdre, masívna kľuka, šnúra s dvomi 4 mm kolíkmi. Výstupné napätie: 0 ... 4 V DC. Alebo ekv.</t>
  </si>
  <si>
    <t>dve nad sebou uložené duté zrkadla z plastickej hmoty
z ktorých je možné vyrobiť virtuálny trojrozmerný obraz
jedného vo vnútri ležiaceho predmetu, priemer zrkadla: cca 150 mm alebo ekv.</t>
  </si>
  <si>
    <t>Plastový plášť,  Bez zvonku, Rozsah tempa je od 40 úderov za minútu do 208 úderov. Alebo ekv.</t>
  </si>
  <si>
    <t>má štvorcový profil nôh, zaisťujúci stabilitu,jednopákovú hlavu s rýchloupínaním a možnosťou samostatnej aretácie vo všetkých troch osiach. Max.výška 112 cm, Max.výška so stlpikom 151 cm, priemer nôh 20 / 17 / 14 mm.
Alebo ekv.</t>
  </si>
  <si>
    <t>Hra na precvičenie pamäti a spoznávanie. Hra je v tvare kocky a obsahuje 71 kariet s obrázkami vynálezov a vždy s 8 otázkami. Hra obsahuje návod v slovenčine. Alebo ekv.</t>
  </si>
  <si>
    <t>Demonštračná pomôcka znázorňuje pneumatiku z feromagnetickej látky s Curie-bodom (Tc~350°C) ktorá sa v blízkosti magnetu zohreje pomocou sviečky a koleso sa tak roztočí. Na mieste ohrievania stráca feromagnetickú vlastnosť (magnet nepriťahuje), takže koleso sa otáča. (zo studenej strany k strane teplej). Alebo ekv.</t>
  </si>
  <si>
    <t>Demonštračný prístroj so sondou  na meranie magnetickej indukcie. Prístroj meria na základe hall-efektu.   Merací rozsah:  V 4,5 mT. Alebo ekv.</t>
  </si>
  <si>
    <t>Obsah: Erlenmeyer banka, 1ks závit, 1ks zakrivený tyč. Material: sklo, guma. Alebo ekv.</t>
  </si>
  <si>
    <t>Pomôckou je možné demonštrovať magnetické priťahovanie a odpudzovanie magnetov  ktoré majú rovnaké alebo rozdielne póly. Sada obsahuje: plastový stojan na kovových variabilných nožičkách. Vo vnútri stojanu je umiestnený rozoberateľný magnet. Alebo ekv.</t>
  </si>
  <si>
    <t>Elektronický, nastavovateľný prístroj , s meniteľnou polaritou pomocou ktorého je možné premeniť nízke napätie na vysoké, pričom vyrábané vysoké napätie môže dosiahnuť hodnotu až 100 000V. Induktor je zložený z primárneho kotúča so železným jadrom. 
Technické parametre:
Sieťové napájanie: 220-240V/50Hz
Prijímanie výkonu: 120W
Vzdialenosť elektródy: 50-120mm
Vychádzajúce vysoké napätie:10-100 000V
Maximálny čas uvedenia do prevádzky: 15 minút
Alebo ekv.</t>
  </si>
  <si>
    <t>Demonštračná pomôcka kde vo výbojke s indukciou vysokého napätia je možné vytvoriť ionizačný kanál ( svetelné vlákno prúdu) s malým priemerom. Pomocou magnetu môžeme zmeniť trasu  tzv. jemného blesku (pozorovanie príťažlivosti alebo odporu). Alebo ekv.</t>
  </si>
  <si>
    <t>guličkové ložiská, povrch: spodný gumený, horný plátno priemer 39cm, výška 7cm, hmotnosť 5,4kg, koleso: 2ks drevené kliešte priemer 3cm, dlžka 12cm, hmotnosť: 2-2,3kg
Alebo ekv.</t>
  </si>
  <si>
    <t>určený pre micro- bitovú vývojovú dosku
technické údaje :
Farba - priehľadná
Veľkosť-  33x86 mm
Materiál - akryl
Alebo ekv.</t>
  </si>
  <si>
    <t>obsah súpravy: 
1 x základný štít pre Micro bit  , 2x LED , 1x Senzor, 1x  bzučiak,  1x servo, 1x snímač pohybu PIR , 1x Senzor vlhkosti, 1x  relé, 1x  zvukový senzor, 1x  lineárny potenciometer , 1x  DC motor, 1x magnetický spínač, 1x DC membránové čerpadlá, 1x RTC, 1x Reflexný snímač IR , 1x 80 cm infračervený snímač priblíženia ,1x Mikrovlnný senzor, 1x spínač
Alebo ekv.</t>
  </si>
  <si>
    <t>zloženie:
1x Modul  mikro- bit, 1x základný  bit ; 1x modul LED, 1x nárazový senzor, 1x potenciometer , 1 x servo ,1x ADKey, 1x kábel USB , 1x krištáľová batéria 
Alebo ekv.</t>
  </si>
  <si>
    <t>Obsahuje rôzne druhy  prevodov, rotačné, špecifické a unikátne technické diely. Diely sú spájané špeciálnymi nosníkmi, hriadeľmi. Určená pre stavanie robotických projektov. Zostava dielov je umiestnená v úložnom boxe.
Alebo ekv.</t>
  </si>
  <si>
    <t>Súprava obsahuje špeciálne diely - pneumatickú pumpu, piesty, prepínacie ventily, hadičky, zásobník stlačeného vzduchu a manometr. Súčasťou súpravy musia byť farebné konštrukčné návody na päť princípov pneumatických systémov a štyri modely reálnych zariadení. Alebo ekv.</t>
  </si>
  <si>
    <t>Technické parametre
konektivita: Wifi 2.4GHz, 1T1R
typ žiarovky: stmievateľná
priemer závitu: E27
farba LED diódy: biela + RGB 16 miliónov farieb
životnosť LED: min. 25 000 hodín
svietivosť: 800 lm
teplota: 2700 K
výkon: 10 W
Alebo ekv.</t>
  </si>
  <si>
    <t>Poskytuje plne funkčnú meteorologickú stanicu. Umožňuje prístup k údajom o barometrickom tlaku, relatívnej vlhkosti a teplote. Na nosnej doske sú tiež prepojenia s voliteľnými snímačmi, ako sú rýchlosť vetra, smer, merač zrážok a údaje o pôde. 
Vlastnosti: Palubný snímač teploty, vlhkosti, tlaku a svetla; Konektory pre vlhkosť pôdy a teplotu pôdy; Konektory na meranie rýchlosti vetra, smeru a zrážok; Hranový konektor pre ľahkú integráciu mikro bitov
Alebo ekv.</t>
  </si>
  <si>
    <t>Použiteľný na zobrazenie údajov zo snímačov. Možnosť zobrazovania čísel, textu, znakov.
Alebo ekv.</t>
  </si>
  <si>
    <t>Vlastnosti modulu : Nastavenie hlasitosti zvuku, Výstup pre slúchadlá. Technické údaje: Prevádzkové napätie: 2,0 V ~ 5,5 V; Rozmer: 36,52 mm x 43,44 mm; Priemer priechodných otvorov: 3,2 mm. Alebo ekv.</t>
  </si>
  <si>
    <t>rozdeľuje kolíky mikrobitov na viacnásobné napájacie a uzemňovacie podložky. Doska má rozmery- priemer: 80 mm. výška: 3,2 mm. hrúbka 1,5 mm. Balenie obsahuje 5 x skrutky so zápustnou hlavou M3 x 10 mm. Alebo ekv.</t>
  </si>
  <si>
    <t>Sada obsahuje:
1x  senzor počasie
1x  merače počasia
1x  snímač vlhkosti pôdy
1x  vodotesný snímač teploty
1x  mikro- bitový držiak batérie - 2xAA
1x  sada vreckových skrutkovačov
10x  prepojovací drôt 
Alebo ekv.</t>
  </si>
  <si>
    <t>Ide o polytechnický model, ktorý predstavuje model skutočného parného stroja a pracuje na rovnakom princípe. Je možné ho použiť aj pre pohon modelov strojov. Otáčanie stroja je v obidvoch smeroch. Na základni je upevnené topné teleso s parným kotlom, armatúrami a frémou s parným valcom a rozvodovým a kľukovým mechanizmom. Para sa privádza od kotla prívodovou trubkou. K topeniu sa používa pevný lieh. Alebo ekv.</t>
  </si>
  <si>
    <t xml:space="preserve">krokosvorky </t>
  </si>
  <si>
    <t>Stavebnica 3D  + spotrebný materiál</t>
  </si>
  <si>
    <t>LED smart žiarovka</t>
  </si>
  <si>
    <t xml:space="preserve">Smart elektrické zariadenie </t>
  </si>
  <si>
    <t xml:space="preserve">Cenová ponuka na stanovenie ceny do rozpočtu - Učebné pomôcky a Literárne pomôcky </t>
  </si>
  <si>
    <t>Názov spoločnosti:</t>
  </si>
  <si>
    <t>Adresa:</t>
  </si>
  <si>
    <t>PSČ, Mesto:</t>
  </si>
  <si>
    <t>kontaktná osoba:</t>
  </si>
  <si>
    <t>tel:</t>
  </si>
  <si>
    <t>IČO:</t>
  </si>
  <si>
    <t>DIČ:</t>
  </si>
  <si>
    <t>IČ DPH:</t>
  </si>
  <si>
    <t>Učebné pomôcky</t>
  </si>
  <si>
    <t>..................................................................................................</t>
  </si>
  <si>
    <t xml:space="preserve">Učebné pomôcky celková suma s DPH: </t>
  </si>
  <si>
    <t xml:space="preserve">Učebné pomôcky celková suma bez DPH: </t>
  </si>
  <si>
    <t xml:space="preserve">DPH: </t>
  </si>
  <si>
    <t>Gymnázium J. Francisciho-Rimavského, Kláštorská 37, 054 67 Levoča - Učebné pomôcky</t>
  </si>
  <si>
    <r>
      <rPr>
        <b/>
        <i/>
        <sz val="14"/>
        <color indexed="8"/>
        <rFont val="Calibri"/>
        <family val="2"/>
      </rPr>
      <t>Rozvoj zručností v čitateľskej, matematickej, finančnej a prírodovednej gramotnosti 
na Gymnáziu J. Francisciho-Rimavského v Levoči</t>
    </r>
    <r>
      <rPr>
        <b/>
        <sz val="12"/>
        <color indexed="8"/>
        <rFont val="Calibri"/>
        <family val="2"/>
      </rPr>
      <t xml:space="preserve">
Kód výzvy: OPLZ-PO1/2018/DOP/1.1.1-03, Kód ITMS2014+: 312011U603</t>
    </r>
    <r>
      <rPr>
        <b/>
        <sz val="14"/>
        <color indexed="8"/>
        <rFont val="Calibri"/>
        <family val="2"/>
      </rPr>
      <t xml:space="preserve">
Gymnázium J. Francisciho - Rimavského, Kláštorská 37, 05401 Levoča, IČO: 00161039</t>
    </r>
  </si>
  <si>
    <t>Slovník spoločného obstarávania ( Kód CPV):
39162200-7  Učebné pomôcky a zariadenia</t>
  </si>
  <si>
    <t>1 Podpis hospodárskeho subjektu, t.j. osobou/osobami oprávnenými konať v mene hospodárskeho subjektu, v súlade s dokladom o oprávnení podnikať, alebo zástupcom hospodárskeho subjektu, oprávneným konať v mene hospodárskeho subjektu; v tom prípade bude súčasťou ponuky adekvátne písomné plnomocenstvo.</t>
  </si>
  <si>
    <t>Dátum, meno, priezvisko, podpis (prípadne pečiatka)</t>
  </si>
  <si>
    <t>Názov predmetu zákazky:
Učebné pomôcky k projektu ,,Rozvoj zručností v čitateľskej, matematickej, finančnej a prírodovednej gramotnosti na Gymnáziu J. Francisciho-Rimavského v Levoči“
- 2.1.2. zariadenie a vybavenie (bežný výdavok) Súbor učebných pomôcok - Čitateľská gramotnosť
- 2.1.3. zariadenie a vybavenie (bežný výdavok) Súbor učebných pomôcok - Prírodovedná gramotnosť</t>
  </si>
  <si>
    <r>
      <rPr>
        <sz val="12"/>
        <color indexed="8"/>
        <rFont val="Calibri"/>
        <family val="2"/>
      </rPr>
      <t xml:space="preserve">Súhlasím s tým, aby táto cenová ponuka predložená na základe výzvy na predloženie cenovej ponuky bola okrem využitia pre určenie predpokladanej hodnoty zákazky využitá a vyhodnotená v následnom zadávaní zákazky s nízkou hodnotou, ak to bude uplatniteľné:
</t>
    </r>
    <r>
      <rPr>
        <b/>
        <sz val="14"/>
        <color indexed="8"/>
        <rFont val="Calibri"/>
        <family val="2"/>
      </rPr>
      <t>áno / nie*</t>
    </r>
  </si>
  <si>
    <t>Model pre demonštráciu princípu fungovania teplomera, pozostáva z:  Kapilára D= 6/0,8 mm, L= 400 mm, sklo;  Banka s plochým dnom 50 ml,  Zátka 17/22/25 mm, silikón, 1 otvor.</t>
  </si>
  <si>
    <t>sada obsahuje: 1x10 ml, 1x25 ml, 1x50 ml, 8x100 ml, 8x250 ml, 1x500 ml, 1x 1000ml, 1x 2000 ml. Materiál - PP. Alebo ekv.</t>
  </si>
  <si>
    <t>Silomery s dlhou a dobre odčítateľnou stupnicou. Možnosť nastaviť a kalibrovať nulovú hodnotu. Zabezpečený proti pretiahnutiu valcovej pružiny, a súčasne v priehľadnom tele silomera jasný princíp závislosti sily od predĺženia pružiny. Jeden hák pevný, druhý závesný a pohyblivý. Odchýľka merania: ± 2 %. Dĺžka stupnice: 100 mm. Priemer silomera min. 16 mm max. 20mm. Dĺžka tela silomera min. 210mm max. 215 mm. Celková dĺžka min.270 mm a max. 350 mm.
silomery: 3x 1N, 3x 2N, 3x 3 N, 3x 5N 
Alebo ekv.</t>
  </si>
  <si>
    <t>sada obsahuje:
25 ml ferrofluidu, 2x petriho miska, 1x pipeta +
4 x dlhá tyč v tvare kvádru z AlNiCo  100 mm x 15 mm x 10 mm je velká a červenozeleno nalakovaná.  Magnet je určený na demoštráciu magnetického pola. Alebo ekv.</t>
  </si>
  <si>
    <t>plastové priestorové telesá (17ks x 2 = 34 ks) s výškou 10 cm a otvárateľnými vrchnákmi pre použitie tekutých alebo suchých materiálov a  vhodné pre skúmanie pomeru medzi plochou, objemom a tvarom telies. A sada 8 modelov vyrobených z priesvitného plastu výšky 10cm, kocka so stranou 5cm. Alebo ekv.</t>
  </si>
  <si>
    <t>Skladá sa z 12 ks optických modelov, 3-lúčového laserového zdroja svetla s pripojením adaptérom  do siete a siedmich pracovných listov. Súprava  umožňuje pochopenie základných princípov geometrickej optiky - zákon odrazu a lomu, prechod svetla cez optické prostredie. Pomocou zalaminovaných pracovných listov žiaci môžu zostaviť jednoduché optické prístroje. Pracovný list - ľudské oko - vysvetľuje potrebu nosiť okuliare. Všetky prvky súpravy sú nemagnetické. K súprave musí byť priložený manuál. Alebo ekv.</t>
  </si>
  <si>
    <t>5 rôznych kovov (Cu, Fe, Al, Ni, Nerezová oceľ). Alebo ekv.</t>
  </si>
  <si>
    <t>Obsah 11 ks: 6 x valec - olovo, hliník, meď, železo,cín, mosadz a 5 x kocka - olovo, hliník, meď, zinok,bor 
alebo ekv.</t>
  </si>
  <si>
    <t>Kalkulačka s pevným plastovým krytom "povolená k maturite"
Dvojriadkový 10-miesny displej
Min. 279 integrovaných matematických funkcií
Interná pamäť
Výpočet zlomkov, variácie a kombinácie
Hyperbolické funkcie, variabilná pamäť
Výpočty rovníc, výpočty deriváciou
Výpočty v šesťdesiatkovej aj desiatkovej sústave
Štatistické výpočty (štandardná odchýlka, regresná analýza)
Napájanie: 2x LR44 batéria, životnosť batérie: 1,5 roka
Rozmery: 16x80x170mm, alebo ekvivalent</t>
  </si>
  <si>
    <t>Digitálny teplotný senzor určený pre prácu s programovateľnou kockou a ovládacím softvérom.         Teplomer je kalibrovaný:
Stupne Celsia (-20 - 120)
Stupne Fahrenheita (-4 - 248)
Alebo ekv.</t>
  </si>
  <si>
    <t>Okuliare na virtuálnu realitu – s rozsahom 360°, rozlíšenie 2880×1600, frekvencia 72Hz, reproduktory 2.0, mikrofón, 64GB Alebo ekv.</t>
  </si>
  <si>
    <t>Súprava obsahuje:
1 kábel USB, 1 Nepájivá doska; 1 drevený podstavec; 1 9V batéria; 70 Drôty prepojovacích mostíkov;2 lanká prepojovacích káblov; 6 Fotorezistor; 3 potenciometer 10 kilohm; 10 tlačidiel; 1 Teplotný senzor;1 Senzor sklonu; 1 alfanumerický LCD (16x2 znakov);1 LED (svetlá biela); 1 LED (RGB); 8 LED (červená);8 LED (zelená);8 LED (žltá); 3 LED diódy (modrá); 1 malý jednosmerný motor 6 / 9V; 1 Malý servomotor;1 kapsula piezo; 1 H-mostíkový motorový ovládač; 2 Optočleny; 5 Tranzistor;2 tranzistory ;5 Kondenzátory 100nF; 3 Kondenzátory 100uF; 5 100pF kondenzátor; 5 diód; 3 priehľadné gély (červená, zelená, modrá); 1 pásik s kolíkami (40x1);20 rezistorov 220 ohmov; 5 rezistorov 560 ohmov; 5 odporov 1 kilohm; 5 rezistorov 4,7 kilohm; 10 odporov 10 kilohm; 5 rezistorov 1 megohm; 5 rezistorov 10 megohmov , užívateľská príručka
Alebo ekv.</t>
  </si>
  <si>
    <t>Sada prístrojov umožňuje predvedenie experimentov: Dôkaz tlaku vzduchu; Magdeburské polgule; Meranie tlaku vzduchu; Vnútorný tlak – vonkajší tlak; Privedenie vody do varu pri 60°C; Zníženie vnútorného tlaku; Voľný pád – pádová rúra; Prenos zvuku vo vákuu; Boyle - Mariottov zákon; Určenie hmotnosti vzduchu.
 Pozostáva z:
1x Generátor zvuku (alarm)
1x Zvuk pohlcujúca podložka, D = 80 mm
1x Magdeburské disky, guma, pár
1x Vzduchové balóniky, sada 2 ks
1x Svorka na balónik
1x Trhač membrán
1x Plastová fólia pre trhač membrán
1x Valcová dóza s vekom, D = 75 mm
1x Pádová rúra s pádovými telieskami
1x Vákuová nádoba 1000 ml, s manometrom
1x Striekačka 120 ml, pre pokusy s vákuom
1x Vákuová hadička, D = 6 mm, L = 300 mm
1x Manometer  pre Boyle-Mariottov pokus
1x Silikónový olej pre striekačky 3 ml, úložný priestor
alebo ekv.</t>
  </si>
  <si>
    <r>
      <t xml:space="preserve">
</t>
    </r>
    <r>
      <rPr>
        <sz val="11"/>
        <rFont val="Calibri"/>
        <family val="2"/>
      </rPr>
      <t>Priehľadný akrylový plášť pre vývojovú dosku</t>
    </r>
  </si>
  <si>
    <r>
      <t xml:space="preserve">
</t>
    </r>
    <r>
      <rPr>
        <sz val="11"/>
        <rFont val="Calibri"/>
        <family val="2"/>
      </rPr>
      <t>Súprava s elektrickými a kódovacími schopnosťami.</t>
    </r>
  </si>
  <si>
    <r>
      <t xml:space="preserve">
</t>
    </r>
    <r>
      <rPr>
        <sz val="11"/>
        <rFont val="Calibri"/>
        <family val="2"/>
      </rPr>
      <t>Základná súprava-pre mikroprogramové projekty</t>
    </r>
  </si>
  <si>
    <r>
      <t xml:space="preserve">
</t>
    </r>
    <r>
      <rPr>
        <sz val="11"/>
        <rFont val="Calibri"/>
        <family val="2"/>
      </rPr>
      <t xml:space="preserve">
Vzdelávacia inteligentná súprava</t>
    </r>
  </si>
  <si>
    <r>
      <t xml:space="preserve">
</t>
    </r>
    <r>
      <rPr>
        <sz val="11"/>
        <rFont val="Calibri"/>
        <family val="2"/>
      </rPr>
      <t>Doplnková zostava k vzdelávacej inteligentnej súprave</t>
    </r>
  </si>
  <si>
    <r>
      <t xml:space="preserve">
</t>
    </r>
    <r>
      <rPr>
        <sz val="11"/>
        <rFont val="Calibri"/>
        <family val="2"/>
      </rPr>
      <t>Teplotný senzor</t>
    </r>
  </si>
  <si>
    <r>
      <t xml:space="preserve">
</t>
    </r>
    <r>
      <rPr>
        <sz val="11"/>
        <rFont val="Calibri"/>
        <family val="2"/>
      </rPr>
      <t>Pneumatické systémy - doplnková súprava</t>
    </r>
  </si>
  <si>
    <r>
      <t xml:space="preserve">
</t>
    </r>
    <r>
      <rPr>
        <sz val="11"/>
        <rFont val="Calibri"/>
        <family val="2"/>
      </rPr>
      <t>Obnoviteľné zdroje - doplnková súprava</t>
    </r>
  </si>
  <si>
    <r>
      <t xml:space="preserve">
</t>
    </r>
    <r>
      <rPr>
        <sz val="11"/>
        <rFont val="Calibri"/>
        <family val="2"/>
      </rPr>
      <t>Nosná doska - počasie</t>
    </r>
  </si>
  <si>
    <r>
      <t xml:space="preserve">
</t>
    </r>
    <r>
      <rPr>
        <sz val="11"/>
        <rFont val="Calibri"/>
        <family val="2"/>
      </rPr>
      <t xml:space="preserve">Klavír-  doplnok pre vývojovú základnú dosku </t>
    </r>
  </si>
  <si>
    <r>
      <t xml:space="preserve">
</t>
    </r>
    <r>
      <rPr>
        <sz val="11"/>
        <rFont val="Calibri"/>
        <family val="2"/>
      </rPr>
      <t xml:space="preserve">
Štvorciferný 7-segmentový displej </t>
    </r>
  </si>
  <si>
    <r>
      <t xml:space="preserve">
</t>
    </r>
    <r>
      <rPr>
        <sz val="11"/>
        <rFont val="Calibri"/>
        <family val="2"/>
      </rPr>
      <t>Reproduktorový modul pre mikrofón-modul rozširujúci vývojovú základnú dosku</t>
    </r>
    <r>
      <rPr>
        <sz val="11"/>
        <color indexed="10"/>
        <rFont val="Calibri"/>
        <family val="2"/>
      </rPr>
      <t xml:space="preserve">
</t>
    </r>
  </si>
  <si>
    <r>
      <t xml:space="preserve">
</t>
    </r>
    <r>
      <rPr>
        <sz val="11"/>
        <rFont val="Calibri"/>
        <family val="2"/>
      </rPr>
      <t xml:space="preserve">
Doska pre mikrobity</t>
    </r>
  </si>
  <si>
    <r>
      <t xml:space="preserve">
</t>
    </r>
    <r>
      <rPr>
        <sz val="11"/>
        <rFont val="Calibri"/>
        <family val="2"/>
      </rPr>
      <t>Počasie - súprava meteorologickej stanice</t>
    </r>
  </si>
  <si>
    <r>
      <t xml:space="preserve">
</t>
    </r>
    <r>
      <rPr>
        <sz val="11"/>
        <rFont val="Calibri"/>
        <family val="2"/>
      </rPr>
      <t>Súprava Elektronika</t>
    </r>
  </si>
  <si>
    <t>Obsah balenia:
2x  objímka
1x prepínač ON/OF
1x  odpor 5 Ohm
1x  odpor 10 Ohm
4x Odoberacia zdierka pre batérie
3x Svorkovnica, magnetická, malá
1x Poistkový drôt, D= 0,1 mm, cievka, červená
1x Konštantánový drôt, D=0,2 mm , cievka, modrá
1x Medený drôt, D=0,2 mm, cievka, čierna
1x Vodiče a nevodiče, set 7ks.
3x Žiarovka 2,5 V / 70m A, E 10
3x Žiarovka 4-12 V / 40-70mA, E10
2x Krokosvorka holá
1x Nádoba na elektrolýzu
3x Spojovací vodič, 25 cm, červený, ŽP
3x Spojovací vodič 25 cm, čierny, ŽP
1x Spojovací vodič 50 cm, červený, ŽP
1x Spojovací vodič 50 cm, čierny, ŽP
úložný box,  návody pre viac ako 20 experimentov pre danú oblasť: elektrina – základy, elektrický odpor, tepelná energia z elektrickej energie, práca a výkon.
Alebo ekv.</t>
  </si>
  <si>
    <t>Sada prístrojov umožňuje vykonávať nasledujúce témy experimentov:
1. Kmity:
Doba kmitu matematického kyvadla
Doba kmitu pružinového kyvadla
Doba kmitu listovej pružiny
Dráha – čas zápis harmonických kmitov
Meranie tiažového zrýchlenia
Rezonancia matematického kyvadla
Rezonancia pružinového kyvadla
Rezonancia listovej pružiny
Princíp rezonančného merania frekvencie
Dynamické meranie tuhosti pružín
2. Vlnenie:
Priečne stojaté vlnenie
Pozdĺžne stojaté vlnenie
Odraz vĺn na pevnom a voľnom konci
Pozostáva z:
 1x Gumená šnúra červená, L = 300 cm
 1x Listová pružina oceľová, 0,6 mm, L = 300 mm
 1x Držiak zapisovača
 1x Závitová tyč s krídlovými maticami na upevnenie držiaka zapisovača na oceľovú listovú pružinu
2x Kyvadlová guľa s háčikom – drevo, D = 60 mm
1x Kyvadlová guľa s háčikom – plast, D = 60 mm
1x Experimentálny motor pre pokusy s vlnením, 1x Plastová vložka Kmity a vlnenie
1x Úložný box II, mini, s krytom, plán rozloženia boxu. 
Alebo ekv.</t>
  </si>
  <si>
    <t>Demonštračný model určený pre výrobu veľmi vysokých jednosmerných napätí pre elektrostatické pokusy. Priemer odnímateľnej konduktorovej gule s izolovanou rukoväťou : 280 m (súčasť dodávky) ;  konduktorova guľa je na tyči, D= cca 100 mm; tyč– L= cca 300 mm; zväzkom lamiel, hrotovým kolesom a sieťovým adaptérom. Napájacie napätie : 230 V AC / 50 ... 60 Hz. Rozmery cca 380 x 230 x 700 mm. Iskra dlhá až 150 mm (aj pri vysokej vlhkosti vzduchu ),  voliteľný ručný alebo elektrický pohon.Alebo ekv.</t>
  </si>
  <si>
    <t>súprava obsahuje: 
1. Tri jasné farebné diódy s kondenzátorom, pohyblivý
objektív s integrovanou optikou ktorý umožňuje nastaviť ostrý obraz cca 15 až 90 cm. Diódové svetlá v kompaktnom statíve, pomocou guľového uloženia ľubovolne otočné; každé svetlo s vypínačom a stmievačom, vrátane zdroja a bielej matnice voľná, plocha matnice: 16 x 10,5 cm. Rozmery cca : 17 x 15 x 22 cm.
2. tri kotúče z plastickej hmoty vo farbách: žltá, fialová, cyan (modrozelená). Priemer: po 195 mm.
3. Benhamov kotúč: priemer cca 190 mm, stredový otvor: 10 mm.
4. Súpravu 4 farebných kotúčov, pre demonštráciu miešania farieb; kotúče z plastickej hmoty s vytlačenými farbami: modrá-červená, červená-zelená, zelená-modrá, ako i červená-zelená-modrá.
Alebo ekv.
5. farebný kotúč: Pre demonštráciu aditívneho miešania farieb; kotúč z plastickej hmoty s rozlične vytlačenými, farebnými sektormi a stredovým otvorom pre upevnenie na náboji pre kotúč s upínacou maticou. Dlžka kotúča: 200 mm, stredový otvor: 10 mm.
Alebo ekv.</t>
  </si>
  <si>
    <t>Kovové valce s háčikom pre pokusy s hustotou. Materiál Al / Fe/ Cu / Pb. Hmotnosť každého valca 200 g. Priemer každého valca D = 25 mm. Alebo ekv.</t>
  </si>
  <si>
    <t>vlastnosti a funkcie tlakomeru:
ovládanie jedným tlačidlom
detekcia arytmie - nepravidelných pulzov
indikátor vysokého krvného tlaku
kontrola správneho nasadenia manžety
pamäť na 30 nameraných hodnôt
výdrž batérií približne 1000 meraní
rozmer displeja 4,3 x 5,9 cm
balenie obsahje aj štandardnú manžetu (pre obvod paže 22 - 32 cm), cestovné puzdro, 4 batérie AA, návod v slovenčine
alebo ekv.</t>
  </si>
  <si>
    <t>balenie obsahuje:
1. Nealko nápoj, 2. Káva, 3. Čaj, 4. PS pena, 5. EVA pena, 6. PE pena, 7. Silon, 8. Polyester, 9.Akryl, 10. Nožička chrobáka, 11. Pancier, 12. Krídlo chrobáka, 13. Penicilín, 14. Aspirín, 15. Glukóza, 16. Kukuričný škrob, 17. Fazuľový škrob 18. Škrob ryže, 19. Mikrofilm 1, 20. Mikrofilm 2, 21. Mikrofilm 3,  22. Bavlna, 23. Hodváb, 24. Vlna, 25. Šupina rýb, 26. Hadia šupina, 27. Vtáčie perie, 28. Modrá medúza, 29. Zelená medúza, 30. Medúza, 31. B2 vitamín, 32. C vitamín, 33. D vitamín, 34. Huba, 35. Jedovatá huba, 36. Prierez huby. 37.Meňavka veľká 38 Rozsievky 39 žilkovanie listu (priečny rez) 40 vrchol koreňa červenej cibule 41 koreň Iskerníka (priečny rez) 42 zelená riasa Spirogyra 43 koreň kukurice (priečny rez) 44 stonka kukurice (priečny rez) 45 euglena (jednobunkový bičíkovec) 46 delenie buniek Škrkavky (mitóza) 47 Hydra bezpohlavné rozmnožovanie (granulácia) 48 Črievička (celá) 49 Ploskuľa hranatohlavá (celá) 50 stonka iskerníka (priečny rez) 51 zelená riasa Volvox 52 vlákna bavlny 53 nylonové vlákna 54 kukoričný škrob 55 krištáľ soli 56 vlákna vlny 57 vlákna hodvábu 58 stonka tekvice (priečny rez) 59 nohy Včely domácej 59 peľ 60 vtáčie perie 61 Hydra (celá) 62 krv žaby 63.  šupka cibule 64 rastlinné semeno 65 špička koreňa 66 konár Citrónovníka 67 tyčinky (v kvetoch rastlín) 68 semenník (v kvetoch rastlín) 69 Kamélia 70 Geránium - pletivo kvetu 71 noha včely 72 krídlo včely 73 Cyclops (planktón) 74 zelená riasa Volvox 75 Euglena (jednobunkový bičíkovec) 76 Črievička 77 Dážďovka 78 ústne orgány Moskyta 79 Škrkavka 80 Dafnia (planktón) 81 mutovaná vínna muška (bez krídel) 82 mutovaná vínna muška (čierne telo) 83 normálna vínna muška 84 zvieracia bunka 85 rastlinná bunka 86 pleseň 87 delenie vajíčka 88 mitóza (delenie buniek) v koreni cibule 89 priečne pruhovaný sval 90 spermie cicavca 91 nerv (priečny rez) 92 buknové tkanivo 93 mladé vajíčko cicavca 94 nervové bunky 95 chrupavka 96 hladký sval 97 kostné tkanivo 98 krv žaby 99 ľudská krv 100 jednovrstvý epitel
alebo ekv.</t>
  </si>
  <si>
    <t>sada obsahuje:
1 pravítko mini
1 držiak čepele skalpelu
5 ks čepele pre skalpel
1 pipeta
1 pár nožníc, rovný,
1 pitevná pinzeta
1 preparačná ihla s plastovou rukoväťou
1 kliešte, tupý hrot
- Nástroje sú z nehrdzavejúcej ocele vložené do vinylového obalu.
alebo ekv.</t>
  </si>
  <si>
    <t>sada obsahuje:
Kovový  hliníkový kváder s háčikom, 100cm3
Kovový železný kváder s háčikom 100cm3
Kovový  hliníkový kváder s háčikom, 50cm3
Kovový železný kváder s háčikom 50cm3
Kalibrovaný dutý valec, ktorý v studenej vode pláva, v horúcej sa ponára. Rozmery: cca 70 x 20 mm
Alebo ekv.</t>
  </si>
  <si>
    <t>Indukčný varič – jednozónový, špeciálny sklokeramický povrch, jedna nezávislá varná zóna s príkonom od 500 – 2000W, 10 prednastavených stupňov ohrevu od 60 – 240°C, automatická detekcia vhodného riadu, LED displej, minimálne straty el. energie s vysokou účinnosťou prenosu tepla až 90%, časovač do 180min, dotykové, senzorové ovládanie, zvuková signalizácia, aut. vypínanie, napájanie: 220 – 240V 50Hz, príkon: 2000W, priemer varnej zóny: 20cm, trieda ochrany: II, teplota: 60 – 240°C
Alebo ekv.</t>
  </si>
  <si>
    <t>Objem dutiny rúry (l) 18.5
Príkon (W) 1250
Výkon mikrovĺn (W) 800
Počet výkonových stupňov pre mikrovlny 5
Materiál vnútra rúry lakovaná oceľ
Osvetlenie dutiny rúry (W) 20
Mechanizmus otvárania dverí: tlačítko
Signalizácia konca varenia
Ovládací gombík pre voľbu výkonu
Vnútorné osvetlenie
Otočný tanier: samostatný
Priemer a materiál otočného taniera: 270 mm, sklo
Alebo ekv.</t>
  </si>
  <si>
    <t>Váha a odmerka sú kalibrované na gramy a milimetre, duté unce (fl. oz.) a unce (oz.). Dokáže tiež prepočítať objem na váhu a opačne u päť základných surovín: múka, cukor, mlieko, olej a voda. Objem odmerky je 1 liter a váha do 3 kg. Vlastnosti váhy:
• dobre čitateľný LC displej zobrazujúci váhu s presnosťou na 1g
• funkcia automatického vypnutia pre úsporu energie
• funkcia odváženia (TARE)
• odnímateľnú nádobu je možné umyť v umývačke
• odmerka so stupnicami v: ml, oz a šálky
• odváži: g, ml, oz, fl oz a šálky
• upozornenie na nízky stav batérie
• indikácia preťaženia
Alebo ekv.</t>
  </si>
  <si>
    <t>Súprava vhodná pre prácu v triede. Hlavným účelom je žiaka viesť k premýšľaniu pri riešení úloh, problémov, modelovaniu, konštrukcii, testovaniu reálnych robotických zariadení a overovaniu správnosti riešení. Pridaná hodnota vo vzdelávacom prostredí je že stavebnica umožňuje 3D konštrukcie modelov podľa 2D technickej dokumentácie, uplatnenie existujúcích a získanie nových kompetencií z matematiky (predikcia, meranie veličiny, vzdialenosť, čas, rýchlosť), komunikácia s použitím vedeckej a technickej terminológie, konštrukcie programovateľných robotov s využitím motorov, senzorov, kolies, hriadeľov .
Základným prvkom súpravy je mini - autonómny počítač , ktorý dokáže riadiť výstupy na základe analýzy dát zo vstupných čidiel. Umožňuje Bluetooth a Wi Fi komunikáciu s programovaním k záznamu a spracovaniu dát.
Súprava obsahuje:
- Dva veľké interaktívne servomotory s integrovaným rotačným senzorom 
- Stredný interaktívny servomotor s integrovaným rotačným senzorom 
- Ultrazvukový senzor 
- Senzor farby 
- Gyroskop 
- Dva dotykové senzory 
- Nabíjaciu batériu s adaptérom na pripojenie do siete 
-Viacsmerné koleso, spojovacie vodiče s konektormi, stavebný návod k výukovému modelu.  Súprava je uložená v plastovom boxe s krytom.
Počet dielikov: 541  ks 
Alebo ekv.</t>
  </si>
  <si>
    <t>Súprava obsahuje špeciálne diely: 
- Energetický displej (zobrazuje vstupné a výstupné elektrické veličiny ako sú napätie (V), prúd (A), príkon/výkon (W) a množstvo energie (Ws,J)
- Zásobník energie (ide o Nikel-metal hydridový akumulátor s kapacitou 150 mAh)  Solárny panel
 - E- Motor (Prevodový pomer motora je 9,5:1. Pri  maximálnom zaťažení 4,5Ncm dosahuje približne 800 otáčok za minútu)
- Svetelný zdroj
- Napájací vodič 50cm
- Vrtule
- Farebné konštrukčné návody na šesť modelov energetických zariadení z reálneho sveta.
Alebo ekv.</t>
  </si>
  <si>
    <t>Základné vlastnosti tlačiarne:
Vyhrievaná magnetická podložka s vymeniteľnými tlačovými plátmi s PEI povrchom
Pracovný priestor min. – 11,025 cm3 (25 x 21 x 21 cm)
Integrované LCD, tlač z SD karty (8GB karta je súčasťou balenia) alebo z PC cez USB
Tryska 0,4mm; rýchlosť tlače : 200+ mm/s
Výška vrstvy od 0,05mm
Plne automatická kalibrácia tlačovej plochy
Jednoduchá farebná tlač po vrstvách
Rozpoznávanie zaseknutého extruderu
Materiál:
6 ks Filament (tlačová struna) 1kg / šedá farba
6 ks Filament (tlačová struna) 1kg / azurová modrá farba
Alebo ekv.</t>
  </si>
  <si>
    <t>Obsahuje plnú oktávovú klavírnu klávesnicu, zosilňovač a reproduktor. Vybavený 15 kapacitnými dotykovými podložkami, s 13 usporiadanými ako jedna oktáva a 2 funkčnými tlačidlami nadol, ktoré umožňujú posunúť oktávy. Piano obsahuje; integrovaný obvod zosilňovača pre zabudovaný reproduktor a zabudovaný okrajový konektor. Napájanie je zabezpečené cez 5 V micro USB konektor. 
Alebo ekv.</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</si>
</sst>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0\ &quot;Kč&quot;;\-#,##0\ &quot;Kč&quot;"/>
    <numFmt numFmtId="175" formatCode="#,##0\ &quot;Kč&quot;;[Red]\-#,##0\ &quot;Kč&quot;"/>
    <numFmt numFmtId="176" formatCode="#,##0.00\ &quot;Kč&quot;;\-#,##0.00\ &quot;Kč&quot;"/>
    <numFmt numFmtId="177" formatCode="#,##0.00\ &quot;Kč&quot;;[Red]\-#,##0.00\ &quot;Kč&quot;"/>
    <numFmt numFmtId="178" formatCode="_-* #,##0\ &quot;Kč&quot;_-;\-* #,##0\ &quot;Kč&quot;_-;_-* &quot;-&quot;\ &quot;Kč&quot;_-;_-@_-"/>
    <numFmt numFmtId="179" formatCode="_-* #,##0\ _K_č_-;\-* #,##0\ _K_č_-;_-* &quot;-&quot;\ _K_č_-;_-@_-"/>
    <numFmt numFmtId="180" formatCode="_-* #,##0.00\ &quot;Kč&quot;_-;\-* #,##0.00\ &quot;Kč&quot;_-;_-* &quot;-&quot;??\ &quot;Kč&quot;_-;_-@_-"/>
    <numFmt numFmtId="181" formatCode="_-* #,##0.00\ _K_č_-;\-* #,##0.00\ _K_č_-;_-* &quot;-&quot;??\ _K_č_-;_-@_-"/>
    <numFmt numFmtId="182" formatCode="#,##0.000\ [$€-1]"/>
    <numFmt numFmtId="183" formatCode="#,##0.00\ [$€-1]"/>
    <numFmt numFmtId="184" formatCode="#,##0.00\ [$€-1];[Red]\-#,##0.00\ [$€-1]"/>
    <numFmt numFmtId="185" formatCode="&quot;Yes&quot;;&quot;Yes&quot;;&quot;No&quot;"/>
    <numFmt numFmtId="186" formatCode="&quot;True&quot;;&quot;True&quot;;&quot;False&quot;"/>
    <numFmt numFmtId="187" formatCode="&quot;On&quot;;&quot;On&quot;;&quot;Off&quot;"/>
    <numFmt numFmtId="188" formatCode="[$-41B]General"/>
    <numFmt numFmtId="189" formatCode="&quot;Áno&quot;;&quot;Áno&quot;;&quot;Nie&quot;"/>
    <numFmt numFmtId="190" formatCode="&quot;Pravda&quot;;&quot;Pravda&quot;;&quot;Nepravda&quot;"/>
    <numFmt numFmtId="191" formatCode="&quot;Zapnuté&quot;;&quot;Zapnuté&quot;;&quot;Vypnuté&quot;"/>
    <numFmt numFmtId="192" formatCode="[$€-2]\ #\ ##,000_);[Red]\([$€-2]\ #\ ##,000\)"/>
    <numFmt numFmtId="193" formatCode="###0;###0"/>
    <numFmt numFmtId="194" formatCode="0.000"/>
    <numFmt numFmtId="195" formatCode="#,##0.000"/>
    <numFmt numFmtId="196" formatCode="#,##0.00\ &quot;€&quot;"/>
  </numFmts>
  <fonts count="69">
    <font>
      <sz val="10"/>
      <name val="Arial CE"/>
      <family val="0"/>
    </font>
    <font>
      <b/>
      <sz val="10"/>
      <name val="Arial CE"/>
      <family val="2"/>
    </font>
    <font>
      <sz val="11"/>
      <color indexed="8"/>
      <name val="Calibri"/>
      <family val="2"/>
    </font>
    <font>
      <u val="single"/>
      <sz val="7.5"/>
      <color indexed="12"/>
      <name val="Arial CE"/>
      <family val="2"/>
    </font>
    <font>
      <b/>
      <sz val="10"/>
      <color indexed="10"/>
      <name val="Arial CE"/>
      <family val="2"/>
    </font>
    <font>
      <u val="single"/>
      <sz val="10"/>
      <color indexed="36"/>
      <name val="Arial CE"/>
      <family val="2"/>
    </font>
    <font>
      <sz val="11"/>
      <name val="Arial CE"/>
      <family val="2"/>
    </font>
    <font>
      <b/>
      <sz val="14"/>
      <name val="Arial CE"/>
      <family val="2"/>
    </font>
    <font>
      <b/>
      <sz val="11"/>
      <color indexed="8"/>
      <name val="Calibri"/>
      <family val="2"/>
    </font>
    <font>
      <b/>
      <sz val="12"/>
      <color indexed="8"/>
      <name val="Calibri"/>
      <family val="2"/>
    </font>
    <font>
      <b/>
      <i/>
      <sz val="14"/>
      <color indexed="8"/>
      <name val="Calibri"/>
      <family val="2"/>
    </font>
    <font>
      <b/>
      <sz val="14"/>
      <color indexed="8"/>
      <name val="Calibri"/>
      <family val="2"/>
    </font>
    <font>
      <sz val="8"/>
      <name val="Arial CE"/>
      <family val="0"/>
    </font>
    <font>
      <sz val="12"/>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63"/>
      <name val="Calibri"/>
      <family val="2"/>
    </font>
    <font>
      <sz val="11"/>
      <name val="Calibri"/>
      <family val="2"/>
    </font>
    <font>
      <b/>
      <sz val="12"/>
      <name val="Calibri"/>
      <family val="2"/>
    </font>
    <font>
      <sz val="10"/>
      <name val="Calibri"/>
      <family val="2"/>
    </font>
    <font>
      <sz val="9"/>
      <name val="Calibri"/>
      <family val="2"/>
    </font>
    <font>
      <sz val="14"/>
      <name val="Calibri"/>
      <family val="2"/>
    </font>
    <font>
      <u val="single"/>
      <sz val="14"/>
      <color indexed="12"/>
      <name val="Calibri"/>
      <family val="2"/>
    </font>
    <font>
      <sz val="10"/>
      <color indexed="8"/>
      <name val="Calibri"/>
      <family val="2"/>
    </font>
    <font>
      <b/>
      <i/>
      <sz val="13"/>
      <name val="Calibri"/>
      <family val="2"/>
    </font>
    <font>
      <b/>
      <i/>
      <sz val="12"/>
      <name val="Calibri"/>
      <family val="2"/>
    </font>
    <font>
      <b/>
      <i/>
      <sz val="13"/>
      <color indexed="8"/>
      <name val="Calibri"/>
      <family val="2"/>
    </font>
    <font>
      <sz val="10"/>
      <color indexed="9"/>
      <name val="Arial CE"/>
      <family val="0"/>
    </font>
    <font>
      <b/>
      <sz val="10"/>
      <name val="Calibri"/>
      <family val="2"/>
    </font>
    <font>
      <sz val="10"/>
      <color indexed="41"/>
      <name val="Calibri"/>
      <family val="2"/>
    </font>
    <font>
      <b/>
      <sz val="16"/>
      <color indexed="10"/>
      <name val="Calibri"/>
      <family val="2"/>
    </font>
    <font>
      <b/>
      <sz val="12"/>
      <color indexed="1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rgb="FF333333"/>
      <name val="Calibri"/>
      <family val="2"/>
    </font>
    <font>
      <b/>
      <sz val="12"/>
      <color theme="1"/>
      <name val="Calibri"/>
      <family val="2"/>
    </font>
    <font>
      <b/>
      <i/>
      <sz val="14"/>
      <color theme="1"/>
      <name val="Calibri"/>
      <family val="2"/>
    </font>
    <font>
      <b/>
      <i/>
      <sz val="13"/>
      <color theme="1"/>
      <name val="Calibri"/>
      <family val="2"/>
    </font>
    <font>
      <sz val="10"/>
      <color theme="0"/>
      <name val="Arial CE"/>
      <family val="0"/>
    </font>
    <font>
      <b/>
      <sz val="16"/>
      <color rgb="FFFF0000"/>
      <name val="Calibri"/>
      <family val="2"/>
    </font>
    <font>
      <b/>
      <sz val="12"/>
      <color rgb="FFFF0000"/>
      <name val="Calibri"/>
      <family val="2"/>
    </font>
  </fonts>
  <fills count="40">
    <fill>
      <patternFill/>
    </fill>
    <fill>
      <patternFill patternType="gray125"/>
    </fill>
    <fill>
      <patternFill patternType="solid">
        <fgColor indexed="4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indexed="41"/>
        <bgColor indexed="64"/>
      </patternFill>
    </fill>
    <fill>
      <patternFill patternType="solid">
        <fgColor theme="0" tint="-0.1499900072813034"/>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style="medium"/>
      <bottom/>
    </border>
    <border>
      <left style="medium"/>
      <right style="medium"/>
      <top style="medium"/>
      <bottom/>
    </border>
    <border>
      <left style="medium"/>
      <right/>
      <top/>
      <bottom/>
    </border>
    <border>
      <left style="medium"/>
      <right style="medium"/>
      <top/>
      <bottom/>
    </border>
    <border>
      <left style="medium"/>
      <right/>
      <top/>
      <bottom style="medium"/>
    </border>
    <border>
      <left style="medium"/>
      <right style="medium"/>
      <top/>
      <bottom style="medium"/>
    </border>
    <border>
      <left style="medium"/>
      <right style="medium"/>
      <top style="medium"/>
      <bottom style="medium"/>
    </border>
    <border>
      <left style="medium"/>
      <right/>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top style="thin"/>
      <bottom/>
    </border>
    <border>
      <left style="thin"/>
      <right style="thin"/>
      <top style="thin"/>
      <bottom>
        <color indexed="63"/>
      </bottom>
    </border>
    <border>
      <left style="thin"/>
      <right style="thin"/>
      <top/>
      <bottom style="thin"/>
    </border>
    <border>
      <left>
        <color indexed="63"/>
      </left>
      <right style="thin"/>
      <top style="thin"/>
      <bottom style="thin"/>
    </border>
    <border>
      <left style="thin"/>
      <right>
        <color indexed="63"/>
      </right>
      <top style="thin"/>
      <bottom style="thin"/>
    </border>
    <border>
      <left style="thin"/>
      <right style="medium"/>
      <top style="thin"/>
      <bottom style="medium"/>
    </border>
    <border>
      <left style="thin"/>
      <right>
        <color indexed="63"/>
      </right>
      <top>
        <color indexed="63"/>
      </top>
      <bottom style="thin"/>
    </border>
    <border>
      <left style="thin"/>
      <right style="medium"/>
      <top>
        <color indexed="63"/>
      </top>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21" borderId="0" applyNumberFormat="0" applyBorder="0" applyAlignment="0" applyProtection="0"/>
    <xf numFmtId="188" fontId="2" fillId="0" borderId="0">
      <alignment/>
      <protection/>
    </xf>
    <xf numFmtId="0" fontId="3" fillId="0" borderId="0" applyNumberFormat="0" applyFill="0" applyBorder="0" applyAlignment="0" applyProtection="0"/>
    <xf numFmtId="0" fontId="48" fillId="22"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3"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4" borderId="5" applyNumberFormat="0" applyFont="0" applyAlignment="0" applyProtection="0"/>
    <xf numFmtId="0" fontId="54" fillId="0" borderId="6" applyNumberFormat="0" applyFill="0" applyAlignment="0" applyProtection="0"/>
    <xf numFmtId="0" fontId="55" fillId="0" borderId="7" applyNumberFormat="0" applyFill="0" applyAlignment="0" applyProtection="0"/>
    <xf numFmtId="0" fontId="56" fillId="0" borderId="0" applyNumberFormat="0" applyFill="0" applyBorder="0" applyAlignment="0" applyProtection="0"/>
    <xf numFmtId="0" fontId="57" fillId="25" borderId="8" applyNumberFormat="0" applyAlignment="0" applyProtection="0"/>
    <xf numFmtId="0" fontId="58" fillId="26" borderId="8" applyNumberFormat="0" applyAlignment="0" applyProtection="0"/>
    <xf numFmtId="0" fontId="59" fillId="26" borderId="9" applyNumberFormat="0" applyAlignment="0" applyProtection="0"/>
    <xf numFmtId="0" fontId="60" fillId="0" borderId="0" applyNumberFormat="0" applyFill="0" applyBorder="0" applyAlignment="0" applyProtection="0"/>
    <xf numFmtId="0" fontId="61"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cellStyleXfs>
  <cellXfs count="113">
    <xf numFmtId="0" fontId="0" fillId="0" borderId="0" xfId="0" applyAlignment="1">
      <alignment/>
    </xf>
    <xf numFmtId="0" fontId="0" fillId="0" borderId="0" xfId="0" applyAlignment="1">
      <alignment horizontal="center"/>
    </xf>
    <xf numFmtId="0" fontId="1" fillId="0" borderId="0" xfId="0" applyFont="1" applyAlignment="1">
      <alignment vertical="center"/>
    </xf>
    <xf numFmtId="0" fontId="4" fillId="0" borderId="0" xfId="0" applyFont="1" applyAlignment="1">
      <alignment horizontal="center"/>
    </xf>
    <xf numFmtId="0" fontId="4" fillId="0" borderId="0" xfId="0" applyFont="1" applyAlignment="1">
      <alignment horizontal="center" vertical="center"/>
    </xf>
    <xf numFmtId="0" fontId="6" fillId="0" borderId="0" xfId="0" applyFont="1" applyAlignment="1">
      <alignment horizontal="center"/>
    </xf>
    <xf numFmtId="0" fontId="1" fillId="0" borderId="0" xfId="0" applyFont="1" applyAlignment="1">
      <alignment/>
    </xf>
    <xf numFmtId="0" fontId="0" fillId="0" borderId="0" xfId="0" applyAlignment="1">
      <alignment vertical="center"/>
    </xf>
    <xf numFmtId="0" fontId="7" fillId="0" borderId="0" xfId="0" applyFont="1" applyAlignment="1">
      <alignment/>
    </xf>
    <xf numFmtId="0" fontId="62" fillId="0" borderId="10" xfId="0" applyFont="1" applyFill="1" applyBorder="1" applyAlignment="1">
      <alignment vertical="center" wrapText="1"/>
    </xf>
    <xf numFmtId="0" fontId="62" fillId="10" borderId="10" xfId="0" applyFont="1" applyFill="1" applyBorder="1" applyAlignment="1">
      <alignment vertical="center" wrapText="1"/>
    </xf>
    <xf numFmtId="0" fontId="30" fillId="0" borderId="10" xfId="0" applyFont="1" applyBorder="1" applyAlignment="1">
      <alignment vertical="center" wrapText="1"/>
    </xf>
    <xf numFmtId="196" fontId="31" fillId="10" borderId="10" xfId="0" applyNumberFormat="1" applyFont="1" applyFill="1" applyBorder="1" applyAlignment="1">
      <alignment vertical="center" wrapText="1"/>
    </xf>
    <xf numFmtId="0" fontId="34" fillId="0" borderId="0" xfId="0" applyFont="1" applyAlignment="1">
      <alignment horizontal="center"/>
    </xf>
    <xf numFmtId="0" fontId="35" fillId="0" borderId="0" xfId="38" applyFont="1" applyAlignment="1" applyProtection="1">
      <alignment/>
      <protection/>
    </xf>
    <xf numFmtId="0" fontId="37" fillId="0" borderId="11" xfId="0" applyFont="1" applyBorder="1" applyAlignment="1">
      <alignment horizontal="right" indent="3"/>
    </xf>
    <xf numFmtId="0" fontId="63" fillId="34" borderId="12" xfId="0" applyFont="1" applyFill="1" applyBorder="1" applyAlignment="1">
      <alignment/>
    </xf>
    <xf numFmtId="0" fontId="37" fillId="0" borderId="13" xfId="0" applyFont="1" applyBorder="1" applyAlignment="1">
      <alignment horizontal="right" indent="3"/>
    </xf>
    <xf numFmtId="0" fontId="63" fillId="34" borderId="14" xfId="0" applyFont="1" applyFill="1" applyBorder="1" applyAlignment="1">
      <alignment/>
    </xf>
    <xf numFmtId="3" fontId="63" fillId="34" borderId="14" xfId="0" applyNumberFormat="1" applyFont="1" applyFill="1" applyBorder="1" applyAlignment="1">
      <alignment horizontal="left"/>
    </xf>
    <xf numFmtId="0" fontId="63" fillId="34" borderId="14" xfId="0" applyFont="1" applyFill="1" applyBorder="1" applyAlignment="1">
      <alignment horizontal="left"/>
    </xf>
    <xf numFmtId="0" fontId="37" fillId="0" borderId="15" xfId="0" applyFont="1" applyBorder="1" applyAlignment="1">
      <alignment horizontal="right" indent="3"/>
    </xf>
    <xf numFmtId="0" fontId="63" fillId="34" borderId="16" xfId="0" applyFont="1" applyFill="1" applyBorder="1" applyAlignment="1">
      <alignment/>
    </xf>
    <xf numFmtId="0" fontId="38" fillId="0" borderId="0" xfId="0" applyFont="1" applyAlignment="1">
      <alignment horizontal="right"/>
    </xf>
    <xf numFmtId="0" fontId="63" fillId="0" borderId="0" xfId="0" applyFont="1" applyAlignment="1">
      <alignment/>
    </xf>
    <xf numFmtId="0" fontId="64" fillId="0" borderId="0" xfId="0" applyFont="1" applyAlignment="1">
      <alignment/>
    </xf>
    <xf numFmtId="196" fontId="64" fillId="35" borderId="0" xfId="0" applyNumberFormat="1" applyFont="1" applyFill="1" applyAlignment="1">
      <alignment horizontal="center" vertical="center"/>
    </xf>
    <xf numFmtId="0" fontId="55" fillId="0" borderId="0" xfId="0" applyFont="1" applyAlignment="1">
      <alignment/>
    </xf>
    <xf numFmtId="0" fontId="8" fillId="0" borderId="0" xfId="0" applyFont="1" applyAlignment="1">
      <alignment/>
    </xf>
    <xf numFmtId="196" fontId="65" fillId="35" borderId="17" xfId="0" applyNumberFormat="1" applyFont="1" applyFill="1" applyBorder="1" applyAlignment="1">
      <alignment horizontal="center" vertical="center"/>
    </xf>
    <xf numFmtId="1" fontId="65" fillId="0" borderId="18" xfId="0" applyNumberFormat="1" applyFont="1" applyBorder="1" applyAlignment="1">
      <alignment horizontal="right"/>
    </xf>
    <xf numFmtId="183" fontId="66" fillId="0" borderId="0" xfId="0" applyNumberFormat="1" applyFont="1" applyAlignment="1">
      <alignment/>
    </xf>
    <xf numFmtId="0" fontId="30" fillId="0" borderId="0" xfId="0" applyFont="1" applyBorder="1" applyAlignment="1">
      <alignment horizontal="left" wrapText="1"/>
    </xf>
    <xf numFmtId="0" fontId="30" fillId="0" borderId="0" xfId="0" applyFont="1" applyBorder="1" applyAlignment="1">
      <alignment horizontal="left"/>
    </xf>
    <xf numFmtId="0" fontId="9" fillId="0" borderId="19" xfId="0" applyFont="1" applyBorder="1" applyAlignment="1">
      <alignment horizontal="center" wrapText="1"/>
    </xf>
    <xf numFmtId="0" fontId="63" fillId="0" borderId="19" xfId="0" applyFont="1" applyBorder="1" applyAlignment="1">
      <alignment horizontal="center" wrapText="1"/>
    </xf>
    <xf numFmtId="0" fontId="63" fillId="0" borderId="19" xfId="0" applyFont="1" applyBorder="1" applyAlignment="1">
      <alignment horizontal="center"/>
    </xf>
    <xf numFmtId="0" fontId="30" fillId="0" borderId="20" xfId="0" applyFont="1" applyBorder="1" applyAlignment="1">
      <alignment horizontal="left" wrapText="1"/>
    </xf>
    <xf numFmtId="0" fontId="30" fillId="0" borderId="20" xfId="0" applyFont="1" applyBorder="1" applyAlignment="1">
      <alignment horizontal="left"/>
    </xf>
    <xf numFmtId="0" fontId="12" fillId="0" borderId="0" xfId="0" applyFont="1" applyAlignment="1">
      <alignment horizontal="left" wrapText="1"/>
    </xf>
    <xf numFmtId="0" fontId="63" fillId="0" borderId="0" xfId="0" applyFont="1" applyAlignment="1">
      <alignment horizontal="center" wrapText="1"/>
    </xf>
    <xf numFmtId="0" fontId="63" fillId="0" borderId="0" xfId="0" applyFont="1" applyAlignment="1">
      <alignment horizontal="center"/>
    </xf>
    <xf numFmtId="0" fontId="41" fillId="36" borderId="10" xfId="0" applyFont="1" applyFill="1" applyBorder="1" applyAlignment="1">
      <alignment horizontal="center" vertical="center"/>
    </xf>
    <xf numFmtId="0" fontId="41" fillId="37" borderId="21" xfId="0" applyFont="1" applyFill="1" applyBorder="1" applyAlignment="1">
      <alignment horizontal="center" vertical="center" wrapText="1"/>
    </xf>
    <xf numFmtId="0" fontId="41" fillId="37" borderId="22" xfId="0" applyFont="1" applyFill="1" applyBorder="1" applyAlignment="1">
      <alignment horizontal="center" vertical="center" wrapText="1"/>
    </xf>
    <xf numFmtId="0" fontId="30" fillId="37" borderId="22" xfId="0" applyFont="1" applyFill="1" applyBorder="1" applyAlignment="1">
      <alignment horizontal="center" vertical="center"/>
    </xf>
    <xf numFmtId="0" fontId="41" fillId="37" borderId="22" xfId="0" applyFont="1" applyFill="1" applyBorder="1" applyAlignment="1">
      <alignment horizontal="center" vertical="center"/>
    </xf>
    <xf numFmtId="0" fontId="41" fillId="37" borderId="22" xfId="0" applyNumberFormat="1" applyFont="1" applyFill="1" applyBorder="1" applyAlignment="1">
      <alignment horizontal="center" vertical="center" wrapText="1"/>
    </xf>
    <xf numFmtId="0" fontId="32" fillId="10" borderId="10" xfId="0" applyFont="1" applyFill="1" applyBorder="1" applyAlignment="1">
      <alignment horizontal="center" vertical="center"/>
    </xf>
    <xf numFmtId="0" fontId="45" fillId="10" borderId="10" xfId="0" applyFont="1" applyFill="1" applyBorder="1" applyAlignment="1">
      <alignment horizontal="center" vertical="center"/>
    </xf>
    <xf numFmtId="0" fontId="30" fillId="10" borderId="10" xfId="0" applyFont="1" applyFill="1" applyBorder="1" applyAlignment="1">
      <alignment horizontal="center" vertical="center" wrapText="1"/>
    </xf>
    <xf numFmtId="4" fontId="32" fillId="10" borderId="10" xfId="0" applyNumberFormat="1" applyFont="1" applyFill="1" applyBorder="1" applyAlignment="1">
      <alignment vertical="center"/>
    </xf>
    <xf numFmtId="4" fontId="42" fillId="10" borderId="10" xfId="0" applyNumberFormat="1" applyFont="1" applyFill="1" applyBorder="1" applyAlignment="1">
      <alignment vertical="center"/>
    </xf>
    <xf numFmtId="3" fontId="36" fillId="10" borderId="10" xfId="0" applyNumberFormat="1" applyFont="1" applyFill="1" applyBorder="1" applyAlignment="1">
      <alignment horizontal="center" vertical="center"/>
    </xf>
    <xf numFmtId="182" fontId="32" fillId="10" borderId="10" xfId="0" applyNumberFormat="1" applyFont="1" applyFill="1" applyBorder="1" applyAlignment="1">
      <alignment vertical="center"/>
    </xf>
    <xf numFmtId="0" fontId="32" fillId="0" borderId="10" xfId="0" applyFont="1" applyBorder="1" applyAlignment="1">
      <alignment horizontal="center" vertical="center"/>
    </xf>
    <xf numFmtId="0" fontId="32" fillId="35" borderId="23" xfId="0" applyFont="1" applyFill="1" applyBorder="1" applyAlignment="1">
      <alignment vertical="center" wrapText="1"/>
    </xf>
    <xf numFmtId="1" fontId="30" fillId="0" borderId="10" xfId="0" applyNumberFormat="1" applyFont="1" applyBorder="1" applyAlignment="1">
      <alignment horizontal="center" vertical="center" wrapText="1"/>
    </xf>
    <xf numFmtId="0" fontId="30" fillId="0" borderId="10" xfId="0" applyFont="1" applyFill="1" applyBorder="1" applyAlignment="1">
      <alignment horizontal="center" vertical="center" wrapText="1"/>
    </xf>
    <xf numFmtId="4" fontId="32" fillId="4" borderId="10" xfId="0" applyNumberFormat="1" applyFont="1" applyFill="1" applyBorder="1" applyAlignment="1">
      <alignment horizontal="center" vertical="center"/>
    </xf>
    <xf numFmtId="4" fontId="32" fillId="0" borderId="10" xfId="0" applyNumberFormat="1" applyFont="1" applyFill="1" applyBorder="1" applyAlignment="1">
      <alignment vertical="center"/>
    </xf>
    <xf numFmtId="4" fontId="42" fillId="0" borderId="10" xfId="0" applyNumberFormat="1" applyFont="1" applyFill="1" applyBorder="1" applyAlignment="1">
      <alignment vertical="center"/>
    </xf>
    <xf numFmtId="3" fontId="36" fillId="0" borderId="10" xfId="0" applyNumberFormat="1" applyFont="1" applyFill="1" applyBorder="1" applyAlignment="1">
      <alignment horizontal="center" vertical="center"/>
    </xf>
    <xf numFmtId="182" fontId="32" fillId="0" borderId="10" xfId="0" applyNumberFormat="1" applyFont="1" applyFill="1" applyBorder="1" applyAlignment="1">
      <alignment vertical="center"/>
    </xf>
    <xf numFmtId="0" fontId="31" fillId="10" borderId="10" xfId="0" applyFont="1" applyFill="1" applyBorder="1" applyAlignment="1">
      <alignment horizontal="left" vertical="center" wrapText="1"/>
    </xf>
    <xf numFmtId="0" fontId="32" fillId="10" borderId="10" xfId="0" applyFont="1" applyFill="1" applyBorder="1" applyAlignment="1">
      <alignment vertical="center" wrapText="1"/>
    </xf>
    <xf numFmtId="1" fontId="30" fillId="10" borderId="10" xfId="0" applyNumberFormat="1" applyFont="1" applyFill="1" applyBorder="1" applyAlignment="1">
      <alignment horizontal="center" vertical="center" wrapText="1"/>
    </xf>
    <xf numFmtId="4" fontId="32" fillId="10" borderId="10" xfId="0" applyNumberFormat="1" applyFont="1" applyFill="1" applyBorder="1" applyAlignment="1">
      <alignment horizontal="center" vertical="center"/>
    </xf>
    <xf numFmtId="0" fontId="45" fillId="0" borderId="10" xfId="0" applyFont="1" applyBorder="1" applyAlignment="1">
      <alignment horizontal="center" vertical="center"/>
    </xf>
    <xf numFmtId="0" fontId="32" fillId="0" borderId="10" xfId="0" applyFont="1" applyBorder="1" applyAlignment="1">
      <alignment horizontal="center"/>
    </xf>
    <xf numFmtId="0" fontId="33" fillId="0" borderId="10" xfId="0" applyNumberFormat="1" applyFont="1" applyFill="1" applyBorder="1" applyAlignment="1" applyProtection="1">
      <alignment horizontal="left" vertical="top"/>
      <protection/>
    </xf>
    <xf numFmtId="0" fontId="33" fillId="0" borderId="24" xfId="0" applyNumberFormat="1" applyFont="1" applyFill="1" applyBorder="1" applyAlignment="1" applyProtection="1">
      <alignment horizontal="left" vertical="top"/>
      <protection/>
    </xf>
    <xf numFmtId="3" fontId="30" fillId="0" borderId="10" xfId="0" applyNumberFormat="1" applyFont="1" applyFill="1" applyBorder="1" applyAlignment="1">
      <alignment horizontal="center"/>
    </xf>
    <xf numFmtId="3" fontId="32" fillId="0" borderId="25" xfId="0" applyNumberFormat="1" applyFont="1" applyFill="1" applyBorder="1" applyAlignment="1">
      <alignment horizontal="center"/>
    </xf>
    <xf numFmtId="182" fontId="32" fillId="0" borderId="25" xfId="0" applyNumberFormat="1" applyFont="1" applyFill="1" applyBorder="1" applyAlignment="1">
      <alignment/>
    </xf>
    <xf numFmtId="182" fontId="32" fillId="0" borderId="10" xfId="0" applyNumberFormat="1" applyFont="1" applyFill="1" applyBorder="1" applyAlignment="1">
      <alignment/>
    </xf>
    <xf numFmtId="182" fontId="42" fillId="0" borderId="10" xfId="0" applyNumberFormat="1" applyFont="1" applyFill="1" applyBorder="1" applyAlignment="1">
      <alignment/>
    </xf>
    <xf numFmtId="3" fontId="32" fillId="0" borderId="10" xfId="0" applyNumberFormat="1" applyFont="1" applyFill="1" applyBorder="1" applyAlignment="1">
      <alignment horizontal="center"/>
    </xf>
    <xf numFmtId="182" fontId="32" fillId="0" borderId="26" xfId="0" applyNumberFormat="1" applyFont="1" applyFill="1" applyBorder="1" applyAlignment="1">
      <alignment/>
    </xf>
    <xf numFmtId="0" fontId="32" fillId="0" borderId="0" xfId="0" applyFont="1" applyAlignment="1">
      <alignment horizontal="center"/>
    </xf>
    <xf numFmtId="0" fontId="32" fillId="0" borderId="0" xfId="0" applyFont="1" applyFill="1" applyAlignment="1">
      <alignment wrapText="1"/>
    </xf>
    <xf numFmtId="3" fontId="30" fillId="0" borderId="0" xfId="0" applyNumberFormat="1" applyFont="1" applyFill="1" applyAlignment="1">
      <alignment horizontal="center"/>
    </xf>
    <xf numFmtId="3" fontId="32" fillId="0" borderId="0" xfId="0" applyNumberFormat="1" applyFont="1" applyFill="1" applyAlignment="1">
      <alignment horizontal="center"/>
    </xf>
    <xf numFmtId="182" fontId="32" fillId="0" borderId="0" xfId="0" applyNumberFormat="1" applyFont="1" applyFill="1" applyAlignment="1">
      <alignment/>
    </xf>
    <xf numFmtId="3" fontId="41" fillId="0" borderId="27" xfId="0" applyNumberFormat="1" applyFont="1" applyFill="1" applyBorder="1" applyAlignment="1">
      <alignment horizontal="center"/>
    </xf>
    <xf numFmtId="182" fontId="32" fillId="38" borderId="28" xfId="0" applyNumberFormat="1" applyFont="1" applyFill="1" applyBorder="1" applyAlignment="1">
      <alignment/>
    </xf>
    <xf numFmtId="3" fontId="41" fillId="0" borderId="29" xfId="0" applyNumberFormat="1" applyFont="1" applyFill="1" applyBorder="1" applyAlignment="1">
      <alignment horizontal="center"/>
    </xf>
    <xf numFmtId="182" fontId="32" fillId="38" borderId="30" xfId="0" applyNumberFormat="1" applyFont="1" applyFill="1" applyBorder="1" applyAlignment="1">
      <alignment/>
    </xf>
    <xf numFmtId="0" fontId="67" fillId="0" borderId="0" xfId="0" applyFont="1" applyAlignment="1">
      <alignment/>
    </xf>
    <xf numFmtId="0" fontId="30" fillId="0" borderId="0" xfId="0" applyFont="1" applyAlignment="1">
      <alignment horizontal="center"/>
    </xf>
    <xf numFmtId="182" fontId="32" fillId="0" borderId="0" xfId="0" applyNumberFormat="1" applyFont="1" applyAlignment="1">
      <alignment/>
    </xf>
    <xf numFmtId="182" fontId="41" fillId="0" borderId="31" xfId="0" applyNumberFormat="1" applyFont="1" applyFill="1" applyBorder="1" applyAlignment="1">
      <alignment horizontal="right" wrapText="1"/>
    </xf>
    <xf numFmtId="0" fontId="41" fillId="0" borderId="32" xfId="0" applyFont="1" applyFill="1" applyBorder="1" applyAlignment="1">
      <alignment horizontal="right"/>
    </xf>
    <xf numFmtId="183" fontId="41" fillId="0" borderId="32" xfId="0" applyNumberFormat="1" applyFont="1" applyFill="1" applyBorder="1" applyAlignment="1">
      <alignment/>
    </xf>
    <xf numFmtId="183" fontId="41" fillId="0" borderId="29" xfId="0" applyNumberFormat="1" applyFont="1" applyFill="1" applyBorder="1" applyAlignment="1">
      <alignment/>
    </xf>
    <xf numFmtId="183" fontId="41" fillId="0" borderId="30" xfId="0" applyNumberFormat="1" applyFont="1" applyFill="1" applyBorder="1" applyAlignment="1">
      <alignment/>
    </xf>
    <xf numFmtId="0" fontId="32" fillId="0" borderId="0" xfId="0" applyFont="1" applyAlignment="1">
      <alignment/>
    </xf>
    <xf numFmtId="182" fontId="41" fillId="0" borderId="33" xfId="0" applyNumberFormat="1" applyFont="1" applyFill="1" applyBorder="1" applyAlignment="1">
      <alignment horizontal="right" wrapText="1"/>
    </xf>
    <xf numFmtId="0" fontId="41" fillId="0" borderId="34" xfId="0" applyFont="1" applyFill="1" applyBorder="1" applyAlignment="1">
      <alignment horizontal="right"/>
    </xf>
    <xf numFmtId="183" fontId="41" fillId="0" borderId="34" xfId="0" applyNumberFormat="1" applyFont="1" applyFill="1" applyBorder="1" applyAlignment="1">
      <alignment/>
    </xf>
    <xf numFmtId="183" fontId="41" fillId="0" borderId="35" xfId="0" applyNumberFormat="1" applyFont="1" applyFill="1" applyBorder="1" applyAlignment="1">
      <alignment/>
    </xf>
    <xf numFmtId="183" fontId="41" fillId="0" borderId="26" xfId="0" applyNumberFormat="1" applyFont="1" applyFill="1" applyBorder="1" applyAlignment="1">
      <alignment/>
    </xf>
    <xf numFmtId="182" fontId="41" fillId="0" borderId="36" xfId="0" applyNumberFormat="1" applyFont="1" applyFill="1" applyBorder="1" applyAlignment="1">
      <alignment horizontal="right" wrapText="1"/>
    </xf>
    <xf numFmtId="0" fontId="41" fillId="0" borderId="37" xfId="0" applyFont="1" applyFill="1" applyBorder="1" applyAlignment="1">
      <alignment horizontal="right"/>
    </xf>
    <xf numFmtId="183" fontId="41" fillId="0" borderId="37" xfId="0" applyNumberFormat="1" applyFont="1" applyFill="1" applyBorder="1" applyAlignment="1">
      <alignment/>
    </xf>
    <xf numFmtId="183" fontId="41" fillId="0" borderId="38" xfId="0" applyNumberFormat="1" applyFont="1" applyFill="1" applyBorder="1" applyAlignment="1">
      <alignment/>
    </xf>
    <xf numFmtId="183" fontId="41" fillId="0" borderId="39" xfId="0" applyNumberFormat="1" applyFont="1" applyFill="1" applyBorder="1" applyAlignment="1">
      <alignment/>
    </xf>
    <xf numFmtId="0" fontId="68" fillId="0" borderId="0" xfId="0" applyFont="1" applyAlignment="1">
      <alignment/>
    </xf>
    <xf numFmtId="182" fontId="41" fillId="39" borderId="36" xfId="0" applyNumberFormat="1" applyFont="1" applyFill="1" applyBorder="1" applyAlignment="1">
      <alignment horizontal="right" wrapText="1"/>
    </xf>
    <xf numFmtId="0" fontId="41" fillId="39" borderId="37" xfId="0" applyFont="1" applyFill="1" applyBorder="1" applyAlignment="1">
      <alignment horizontal="right"/>
    </xf>
    <xf numFmtId="183" fontId="41" fillId="39" borderId="37" xfId="0" applyNumberFormat="1" applyFont="1" applyFill="1" applyBorder="1" applyAlignment="1">
      <alignment/>
    </xf>
    <xf numFmtId="183" fontId="41" fillId="39" borderId="38" xfId="0" applyNumberFormat="1" applyFont="1" applyFill="1" applyBorder="1" applyAlignment="1">
      <alignment/>
    </xf>
    <xf numFmtId="183" fontId="41" fillId="39" borderId="39" xfId="0" applyNumberFormat="1" applyFont="1" applyFill="1" applyBorder="1" applyAlignment="1">
      <alignment/>
    </xf>
  </cellXfs>
  <cellStyles count="51">
    <cellStyle name="Normal" xfId="0"/>
    <cellStyle name="20 % – Zvýraznění3" xfId="15"/>
    <cellStyle name="20 % - zvýraznenie1" xfId="16"/>
    <cellStyle name="20 % - zvýraznenie2" xfId="17"/>
    <cellStyle name="20 % - zvýraznenie3" xfId="18"/>
    <cellStyle name="20 % - zvýraznenie4" xfId="19"/>
    <cellStyle name="20 % - zvýraznenie5" xfId="20"/>
    <cellStyle name="20 % - zvýraznenie6" xfId="21"/>
    <cellStyle name="40 % - zvýraznenie1" xfId="22"/>
    <cellStyle name="40 % - zvýraznenie2" xfId="23"/>
    <cellStyle name="40 % - zvýraznenie3" xfId="24"/>
    <cellStyle name="40 % - zvýraznenie4" xfId="25"/>
    <cellStyle name="40 % - zvýraznenie5" xfId="26"/>
    <cellStyle name="40 % - zvýraznenie6" xfId="27"/>
    <cellStyle name="60 % - zvýraznenie1" xfId="28"/>
    <cellStyle name="60 % - zvýraznenie2" xfId="29"/>
    <cellStyle name="60 % - zvýraznenie3" xfId="30"/>
    <cellStyle name="60 % - zvýraznenie4" xfId="31"/>
    <cellStyle name="60 % - zvýraznenie5" xfId="32"/>
    <cellStyle name="60 % - zvýraznenie6" xfId="33"/>
    <cellStyle name="Comma" xfId="34"/>
    <cellStyle name="Comma [0]" xfId="35"/>
    <cellStyle name="Dobrá" xfId="36"/>
    <cellStyle name="Excel Built-in Normal" xfId="37"/>
    <cellStyle name="Hyperlink" xfId="38"/>
    <cellStyle name="Kontrolná bunka" xfId="39"/>
    <cellStyle name="Currency" xfId="40"/>
    <cellStyle name="Currency [0]" xfId="41"/>
    <cellStyle name="Nadpis 1" xfId="42"/>
    <cellStyle name="Nadpis 2" xfId="43"/>
    <cellStyle name="Nadpis 3" xfId="44"/>
    <cellStyle name="Nadpis 4" xfId="45"/>
    <cellStyle name="Názov" xfId="46"/>
    <cellStyle name="Neutrálna" xfId="47"/>
    <cellStyle name="Percent" xfId="48"/>
    <cellStyle name="Followed Hyperlink" xfId="49"/>
    <cellStyle name="Poznámka" xfId="50"/>
    <cellStyle name="Prepojená bunka" xfId="51"/>
    <cellStyle name="Spolu" xfId="52"/>
    <cellStyle name="Text upozornenia" xfId="53"/>
    <cellStyle name="Vstup" xfId="54"/>
    <cellStyle name="Výpočet" xfId="55"/>
    <cellStyle name="Výstup" xfId="56"/>
    <cellStyle name="Vysvetľujúci text" xfId="57"/>
    <cellStyle name="Zlá" xfId="58"/>
    <cellStyle name="Zvýraznenie1" xfId="59"/>
    <cellStyle name="Zvýraznenie2" xfId="60"/>
    <cellStyle name="Zvýraznenie3" xfId="61"/>
    <cellStyle name="Zvýraznenie4" xfId="62"/>
    <cellStyle name="Zvýraznenie5" xfId="63"/>
    <cellStyle name="Zvýraznenie6" xfId="64"/>
  </cellStyles>
  <dxfs count="10">
    <dxf>
      <font>
        <color auto="1"/>
      </font>
    </dxf>
    <dxf>
      <font>
        <color indexed="41"/>
      </font>
    </dxf>
    <dxf>
      <font>
        <color auto="1"/>
      </font>
    </dxf>
    <dxf>
      <font>
        <color indexed="41"/>
      </font>
    </dxf>
    <dxf>
      <font>
        <color auto="1"/>
      </font>
    </dxf>
    <dxf>
      <font>
        <color indexed="41"/>
      </font>
    </dxf>
    <dxf>
      <font>
        <color auto="1"/>
      </font>
    </dxf>
    <dxf>
      <font>
        <color indexed="41"/>
      </font>
    </dxf>
    <dxf>
      <font>
        <color rgb="FFCCFFFF"/>
      </font>
      <border/>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B32"/>
  <sheetViews>
    <sheetView tabSelected="1" zoomScalePageLayoutView="0" workbookViewId="0" topLeftCell="A1">
      <selection activeCell="A24" sqref="A24:B24"/>
    </sheetView>
  </sheetViews>
  <sheetFormatPr defaultColWidth="9.00390625" defaultRowHeight="12.75"/>
  <cols>
    <col min="1" max="1" width="47.75390625" style="0" customWidth="1"/>
    <col min="2" max="2" width="67.625" style="0" customWidth="1"/>
  </cols>
  <sheetData>
    <row r="1" ht="105" customHeight="1"/>
    <row r="2" spans="1:2" ht="78.75" customHeight="1" thickBot="1">
      <c r="A2" s="34" t="s">
        <v>278</v>
      </c>
      <c r="B2" s="35"/>
    </row>
    <row r="3" spans="1:2" ht="81" customHeight="1" thickBot="1">
      <c r="A3" s="37" t="s">
        <v>282</v>
      </c>
      <c r="B3" s="38"/>
    </row>
    <row r="4" spans="1:2" ht="48" customHeight="1">
      <c r="A4" s="37" t="s">
        <v>279</v>
      </c>
      <c r="B4" s="38"/>
    </row>
    <row r="5" spans="1:2" ht="23.25" customHeight="1">
      <c r="A5" s="32"/>
      <c r="B5" s="33"/>
    </row>
    <row r="7" spans="1:2" ht="16.5" thickBot="1">
      <c r="A7" s="36" t="s">
        <v>263</v>
      </c>
      <c r="B7" s="36"/>
    </row>
    <row r="8" spans="1:2" ht="17.25">
      <c r="A8" s="15" t="s">
        <v>264</v>
      </c>
      <c r="B8" s="16"/>
    </row>
    <row r="9" spans="1:2" ht="17.25">
      <c r="A9" s="17" t="s">
        <v>265</v>
      </c>
      <c r="B9" s="18"/>
    </row>
    <row r="10" spans="1:2" ht="17.25">
      <c r="A10" s="17" t="s">
        <v>266</v>
      </c>
      <c r="B10" s="18"/>
    </row>
    <row r="11" spans="1:2" ht="17.25">
      <c r="A11" s="17" t="s">
        <v>267</v>
      </c>
      <c r="B11" s="18"/>
    </row>
    <row r="12" spans="1:2" ht="17.25">
      <c r="A12" s="17" t="s">
        <v>268</v>
      </c>
      <c r="B12" s="19"/>
    </row>
    <row r="13" spans="1:2" ht="17.25">
      <c r="A13" s="17" t="s">
        <v>269</v>
      </c>
      <c r="B13" s="20"/>
    </row>
    <row r="14" spans="1:2" ht="17.25">
      <c r="A14" s="17" t="s">
        <v>270</v>
      </c>
      <c r="B14" s="20"/>
    </row>
    <row r="15" spans="1:2" ht="18" thickBot="1">
      <c r="A15" s="21" t="s">
        <v>271</v>
      </c>
      <c r="B15" s="22"/>
    </row>
    <row r="16" spans="1:2" ht="18" customHeight="1">
      <c r="A16" s="23"/>
      <c r="B16" s="24"/>
    </row>
    <row r="17" spans="1:2" ht="15.75">
      <c r="A17" s="23"/>
      <c r="B17" s="24"/>
    </row>
    <row r="18" spans="1:2" ht="15.75">
      <c r="A18" s="24"/>
      <c r="B18" s="24"/>
    </row>
    <row r="19" spans="1:2" ht="16.5" thickBot="1">
      <c r="A19" s="36" t="s">
        <v>272</v>
      </c>
      <c r="B19" s="36"/>
    </row>
    <row r="20" spans="1:2" ht="18" thickBot="1">
      <c r="A20" s="30" t="s">
        <v>275</v>
      </c>
      <c r="B20" s="29">
        <f>'učebné pomôcky'!M161</f>
        <v>0</v>
      </c>
    </row>
    <row r="21" spans="1:2" ht="18" thickBot="1">
      <c r="A21" s="30" t="s">
        <v>276</v>
      </c>
      <c r="B21" s="29">
        <f>B22-B20</f>
        <v>0</v>
      </c>
    </row>
    <row r="22" spans="1:2" ht="18" thickBot="1">
      <c r="A22" s="30" t="s">
        <v>274</v>
      </c>
      <c r="B22" s="29">
        <f>'učebné pomôcky'!M162</f>
        <v>0</v>
      </c>
    </row>
    <row r="23" spans="1:2" ht="34.5" customHeight="1">
      <c r="A23" s="25"/>
      <c r="B23" s="26"/>
    </row>
    <row r="24" spans="1:2" ht="81" customHeight="1">
      <c r="A24" s="40" t="s">
        <v>283</v>
      </c>
      <c r="B24" s="41"/>
    </row>
    <row r="25" spans="1:2" ht="15.75">
      <c r="A25" s="24"/>
      <c r="B25" s="24"/>
    </row>
    <row r="26" spans="1:2" ht="15.75">
      <c r="A26" s="24"/>
      <c r="B26" s="24"/>
    </row>
    <row r="27" spans="1:2" ht="40.5" customHeight="1">
      <c r="A27" s="24"/>
      <c r="B27" s="24"/>
    </row>
    <row r="28" spans="1:2" ht="15.75">
      <c r="A28" s="24"/>
      <c r="B28" s="24"/>
    </row>
    <row r="29" spans="1:2" ht="15.75">
      <c r="A29" s="24"/>
      <c r="B29" s="24"/>
    </row>
    <row r="30" spans="1:2" s="28" customFormat="1" ht="15">
      <c r="A30" s="27" t="s">
        <v>273</v>
      </c>
      <c r="B30" s="27"/>
    </row>
    <row r="31" s="28" customFormat="1" ht="15">
      <c r="A31" s="28" t="s">
        <v>281</v>
      </c>
    </row>
    <row r="32" spans="1:2" ht="35.25" customHeight="1">
      <c r="A32" s="39" t="s">
        <v>280</v>
      </c>
      <c r="B32" s="39"/>
    </row>
  </sheetData>
  <sheetProtection/>
  <mergeCells count="7">
    <mergeCell ref="A2:B2"/>
    <mergeCell ref="A7:B7"/>
    <mergeCell ref="A19:B19"/>
    <mergeCell ref="A3:B3"/>
    <mergeCell ref="A4:B4"/>
    <mergeCell ref="A32:B32"/>
    <mergeCell ref="A24:B24"/>
  </mergeCells>
  <printOptions/>
  <pageMargins left="0.5511811023622047" right="0.5511811023622047" top="0.3937007874015748" bottom="0.5905511811023623" header="0.5118110236220472" footer="0.5118110236220472"/>
  <pageSetup fitToHeight="1" fitToWidth="1" orientation="portrait" paperSize="9" scale="73" r:id="rId3"/>
  <legacyDrawing r:id="rId2"/>
  <oleObjects>
    <oleObject progId="CorelDraw.Graphic.17" shapeId="10527208" r:id="rId1"/>
  </oleObjects>
</worksheet>
</file>

<file path=xl/worksheets/sheet2.xml><?xml version="1.0" encoding="utf-8"?>
<worksheet xmlns="http://schemas.openxmlformats.org/spreadsheetml/2006/main" xmlns:r="http://schemas.openxmlformats.org/officeDocument/2006/relationships">
  <sheetPr>
    <pageSetUpPr fitToPage="1"/>
  </sheetPr>
  <dimension ref="A2:M169"/>
  <sheetViews>
    <sheetView zoomScale="90" zoomScaleNormal="90" zoomScalePageLayoutView="0" workbookViewId="0" topLeftCell="A143">
      <selection activeCell="C151" sqref="C151"/>
    </sheetView>
  </sheetViews>
  <sheetFormatPr defaultColWidth="9.00390625" defaultRowHeight="12.75"/>
  <cols>
    <col min="1" max="1" width="6.75390625" style="1" customWidth="1"/>
    <col min="2" max="2" width="34.25390625" style="0" customWidth="1"/>
    <col min="3" max="3" width="64.875" style="0" customWidth="1"/>
    <col min="4" max="4" width="7.625" style="5" customWidth="1"/>
    <col min="5" max="5" width="6.625" style="1" customWidth="1"/>
    <col min="6" max="6" width="13.125" style="0" customWidth="1"/>
    <col min="7" max="7" width="12.875" style="0" customWidth="1"/>
    <col min="8" max="9" width="12.625" style="0" customWidth="1"/>
    <col min="10" max="10" width="8.25390625" style="0" customWidth="1"/>
    <col min="11" max="11" width="12.00390625" style="0" customWidth="1"/>
    <col min="12" max="12" width="2.875" style="3" customWidth="1"/>
  </cols>
  <sheetData>
    <row r="2" spans="2:3" ht="27" customHeight="1">
      <c r="B2" s="8" t="s">
        <v>277</v>
      </c>
      <c r="C2" s="8"/>
    </row>
    <row r="3" spans="2:3" ht="14.25">
      <c r="B3" s="6"/>
      <c r="C3" s="6"/>
    </row>
    <row r="4" spans="1:12" s="2" customFormat="1" ht="38.25">
      <c r="A4" s="42" t="s">
        <v>18</v>
      </c>
      <c r="B4" s="43" t="s">
        <v>17</v>
      </c>
      <c r="C4" s="44" t="s">
        <v>16</v>
      </c>
      <c r="D4" s="45" t="s">
        <v>3</v>
      </c>
      <c r="E4" s="46" t="s">
        <v>4</v>
      </c>
      <c r="F4" s="47" t="s">
        <v>5</v>
      </c>
      <c r="G4" s="47" t="s">
        <v>8</v>
      </c>
      <c r="H4" s="47" t="s">
        <v>6</v>
      </c>
      <c r="I4" s="47" t="s">
        <v>7</v>
      </c>
      <c r="J4" s="47" t="s">
        <v>10</v>
      </c>
      <c r="K4" s="47" t="s">
        <v>9</v>
      </c>
      <c r="L4" s="4"/>
    </row>
    <row r="5" spans="1:12" s="7" customFormat="1" ht="21.75" customHeight="1">
      <c r="A5" s="48"/>
      <c r="B5" s="12" t="s">
        <v>19</v>
      </c>
      <c r="C5" s="10"/>
      <c r="D5" s="49"/>
      <c r="E5" s="50"/>
      <c r="F5" s="51"/>
      <c r="G5" s="51"/>
      <c r="H5" s="52"/>
      <c r="I5" s="51"/>
      <c r="J5" s="53"/>
      <c r="K5" s="54"/>
      <c r="L5" s="4"/>
    </row>
    <row r="6" spans="1:12" s="7" customFormat="1" ht="25.5">
      <c r="A6" s="55">
        <v>1</v>
      </c>
      <c r="B6" s="11" t="s">
        <v>140</v>
      </c>
      <c r="C6" s="56" t="s">
        <v>139</v>
      </c>
      <c r="D6" s="57">
        <v>1</v>
      </c>
      <c r="E6" s="58" t="s">
        <v>15</v>
      </c>
      <c r="F6" s="59">
        <v>0</v>
      </c>
      <c r="G6" s="60">
        <f aca="true" t="shared" si="0" ref="G6:G153">D6*F6</f>
        <v>0</v>
      </c>
      <c r="H6" s="61">
        <f aca="true" t="shared" si="1" ref="H6:H154">K6/D6+F6</f>
        <v>0</v>
      </c>
      <c r="I6" s="60">
        <f aca="true" t="shared" si="2" ref="I6:I153">G6+K6</f>
        <v>0</v>
      </c>
      <c r="J6" s="62">
        <v>20</v>
      </c>
      <c r="K6" s="63">
        <f aca="true" t="shared" si="3" ref="K6:K153">ROUND(G6*J6/100,3)</f>
        <v>0</v>
      </c>
      <c r="L6" s="4"/>
    </row>
    <row r="7" spans="1:12" s="7" customFormat="1" ht="25.5">
      <c r="A7" s="55">
        <v>2</v>
      </c>
      <c r="B7" s="11" t="s">
        <v>141</v>
      </c>
      <c r="C7" s="56" t="s">
        <v>139</v>
      </c>
      <c r="D7" s="57">
        <v>1</v>
      </c>
      <c r="E7" s="58" t="s">
        <v>15</v>
      </c>
      <c r="F7" s="59">
        <v>0</v>
      </c>
      <c r="G7" s="60">
        <f t="shared" si="0"/>
        <v>0</v>
      </c>
      <c r="H7" s="61">
        <f t="shared" si="1"/>
        <v>0</v>
      </c>
      <c r="I7" s="60">
        <f t="shared" si="2"/>
        <v>0</v>
      </c>
      <c r="J7" s="62">
        <v>20</v>
      </c>
      <c r="K7" s="63">
        <f t="shared" si="3"/>
        <v>0</v>
      </c>
      <c r="L7" s="4"/>
    </row>
    <row r="8" spans="1:12" s="7" customFormat="1" ht="30">
      <c r="A8" s="55">
        <v>3</v>
      </c>
      <c r="B8" s="11" t="s">
        <v>142</v>
      </c>
      <c r="C8" s="56" t="s">
        <v>143</v>
      </c>
      <c r="D8" s="57">
        <v>1</v>
      </c>
      <c r="E8" s="58" t="s">
        <v>15</v>
      </c>
      <c r="F8" s="59">
        <v>0</v>
      </c>
      <c r="G8" s="60">
        <f t="shared" si="0"/>
        <v>0</v>
      </c>
      <c r="H8" s="61">
        <f t="shared" si="1"/>
        <v>0</v>
      </c>
      <c r="I8" s="60">
        <f t="shared" si="2"/>
        <v>0</v>
      </c>
      <c r="J8" s="62">
        <v>20</v>
      </c>
      <c r="K8" s="63">
        <f t="shared" si="3"/>
        <v>0</v>
      </c>
      <c r="L8" s="4"/>
    </row>
    <row r="9" spans="1:12" s="7" customFormat="1" ht="45">
      <c r="A9" s="55">
        <v>4</v>
      </c>
      <c r="B9" s="11" t="s">
        <v>144</v>
      </c>
      <c r="C9" s="56" t="s">
        <v>145</v>
      </c>
      <c r="D9" s="57">
        <v>1</v>
      </c>
      <c r="E9" s="58" t="s">
        <v>15</v>
      </c>
      <c r="F9" s="59">
        <v>0</v>
      </c>
      <c r="G9" s="60">
        <f t="shared" si="0"/>
        <v>0</v>
      </c>
      <c r="H9" s="61">
        <f t="shared" si="1"/>
        <v>0</v>
      </c>
      <c r="I9" s="60">
        <f t="shared" si="2"/>
        <v>0</v>
      </c>
      <c r="J9" s="62">
        <v>20</v>
      </c>
      <c r="K9" s="63">
        <f t="shared" si="3"/>
        <v>0</v>
      </c>
      <c r="L9" s="4"/>
    </row>
    <row r="10" spans="1:12" s="7" customFormat="1" ht="30">
      <c r="A10" s="55">
        <v>5</v>
      </c>
      <c r="B10" s="11" t="s">
        <v>146</v>
      </c>
      <c r="C10" s="56" t="s">
        <v>147</v>
      </c>
      <c r="D10" s="57">
        <v>1</v>
      </c>
      <c r="E10" s="58" t="s">
        <v>15</v>
      </c>
      <c r="F10" s="59">
        <v>0</v>
      </c>
      <c r="G10" s="60">
        <f t="shared" si="0"/>
        <v>0</v>
      </c>
      <c r="H10" s="61">
        <f t="shared" si="1"/>
        <v>0</v>
      </c>
      <c r="I10" s="60">
        <f t="shared" si="2"/>
        <v>0</v>
      </c>
      <c r="J10" s="62">
        <v>20</v>
      </c>
      <c r="K10" s="63">
        <f t="shared" si="3"/>
        <v>0</v>
      </c>
      <c r="L10" s="4"/>
    </row>
    <row r="11" spans="1:12" s="7" customFormat="1" ht="30">
      <c r="A11" s="55">
        <v>6</v>
      </c>
      <c r="B11" s="11" t="s">
        <v>148</v>
      </c>
      <c r="C11" s="56" t="s">
        <v>149</v>
      </c>
      <c r="D11" s="57">
        <v>1</v>
      </c>
      <c r="E11" s="58" t="s">
        <v>15</v>
      </c>
      <c r="F11" s="59">
        <v>0</v>
      </c>
      <c r="G11" s="60">
        <f t="shared" si="0"/>
        <v>0</v>
      </c>
      <c r="H11" s="61">
        <f t="shared" si="1"/>
        <v>0</v>
      </c>
      <c r="I11" s="60">
        <f t="shared" si="2"/>
        <v>0</v>
      </c>
      <c r="J11" s="62">
        <v>20</v>
      </c>
      <c r="K11" s="63">
        <f t="shared" si="3"/>
        <v>0</v>
      </c>
      <c r="L11" s="4"/>
    </row>
    <row r="12" spans="1:12" s="7" customFormat="1" ht="60">
      <c r="A12" s="55">
        <v>7</v>
      </c>
      <c r="B12" s="11" t="s">
        <v>150</v>
      </c>
      <c r="C12" s="56" t="s">
        <v>151</v>
      </c>
      <c r="D12" s="57">
        <v>1</v>
      </c>
      <c r="E12" s="58" t="s">
        <v>15</v>
      </c>
      <c r="F12" s="59">
        <v>0</v>
      </c>
      <c r="G12" s="60">
        <f t="shared" si="0"/>
        <v>0</v>
      </c>
      <c r="H12" s="61">
        <f t="shared" si="1"/>
        <v>0</v>
      </c>
      <c r="I12" s="60">
        <f t="shared" si="2"/>
        <v>0</v>
      </c>
      <c r="J12" s="62">
        <v>20</v>
      </c>
      <c r="K12" s="63">
        <f t="shared" si="3"/>
        <v>0</v>
      </c>
      <c r="L12" s="4"/>
    </row>
    <row r="13" spans="1:12" s="7" customFormat="1" ht="60">
      <c r="A13" s="55">
        <v>8</v>
      </c>
      <c r="B13" s="11" t="s">
        <v>152</v>
      </c>
      <c r="C13" s="56" t="s">
        <v>153</v>
      </c>
      <c r="D13" s="57">
        <v>1</v>
      </c>
      <c r="E13" s="58" t="s">
        <v>15</v>
      </c>
      <c r="F13" s="59">
        <v>0</v>
      </c>
      <c r="G13" s="60">
        <f t="shared" si="0"/>
        <v>0</v>
      </c>
      <c r="H13" s="61">
        <f t="shared" si="1"/>
        <v>0</v>
      </c>
      <c r="I13" s="60">
        <f t="shared" si="2"/>
        <v>0</v>
      </c>
      <c r="J13" s="62">
        <v>20</v>
      </c>
      <c r="K13" s="63">
        <f t="shared" si="3"/>
        <v>0</v>
      </c>
      <c r="L13" s="4"/>
    </row>
    <row r="14" spans="1:12" s="7" customFormat="1" ht="45">
      <c r="A14" s="55">
        <v>9</v>
      </c>
      <c r="B14" s="11" t="s">
        <v>154</v>
      </c>
      <c r="C14" s="56" t="s">
        <v>155</v>
      </c>
      <c r="D14" s="57">
        <v>1</v>
      </c>
      <c r="E14" s="58" t="s">
        <v>15</v>
      </c>
      <c r="F14" s="59">
        <v>0</v>
      </c>
      <c r="G14" s="60">
        <f t="shared" si="0"/>
        <v>0</v>
      </c>
      <c r="H14" s="61">
        <f t="shared" si="1"/>
        <v>0</v>
      </c>
      <c r="I14" s="60">
        <f t="shared" si="2"/>
        <v>0</v>
      </c>
      <c r="J14" s="62">
        <v>20</v>
      </c>
      <c r="K14" s="63">
        <f t="shared" si="3"/>
        <v>0</v>
      </c>
      <c r="L14" s="4"/>
    </row>
    <row r="15" spans="1:12" s="7" customFormat="1" ht="30">
      <c r="A15" s="55">
        <v>10</v>
      </c>
      <c r="B15" s="11" t="s">
        <v>156</v>
      </c>
      <c r="C15" s="56" t="s">
        <v>157</v>
      </c>
      <c r="D15" s="57">
        <v>1</v>
      </c>
      <c r="E15" s="58" t="s">
        <v>15</v>
      </c>
      <c r="F15" s="59">
        <v>0</v>
      </c>
      <c r="G15" s="60">
        <f t="shared" si="0"/>
        <v>0</v>
      </c>
      <c r="H15" s="61">
        <f t="shared" si="1"/>
        <v>0</v>
      </c>
      <c r="I15" s="60">
        <f t="shared" si="2"/>
        <v>0</v>
      </c>
      <c r="J15" s="62">
        <v>20</v>
      </c>
      <c r="K15" s="63">
        <f t="shared" si="3"/>
        <v>0</v>
      </c>
      <c r="L15" s="4"/>
    </row>
    <row r="16" spans="1:12" s="7" customFormat="1" ht="45">
      <c r="A16" s="55">
        <v>11</v>
      </c>
      <c r="B16" s="11" t="s">
        <v>158</v>
      </c>
      <c r="C16" s="56" t="s">
        <v>159</v>
      </c>
      <c r="D16" s="57">
        <v>1</v>
      </c>
      <c r="E16" s="58" t="s">
        <v>15</v>
      </c>
      <c r="F16" s="59">
        <v>0</v>
      </c>
      <c r="G16" s="60">
        <f t="shared" si="0"/>
        <v>0</v>
      </c>
      <c r="H16" s="61">
        <f t="shared" si="1"/>
        <v>0</v>
      </c>
      <c r="I16" s="60">
        <f t="shared" si="2"/>
        <v>0</v>
      </c>
      <c r="J16" s="62">
        <v>20</v>
      </c>
      <c r="K16" s="63">
        <f t="shared" si="3"/>
        <v>0</v>
      </c>
      <c r="L16" s="4"/>
    </row>
    <row r="17" spans="1:12" s="7" customFormat="1" ht="45">
      <c r="A17" s="55">
        <v>12</v>
      </c>
      <c r="B17" s="11" t="s">
        <v>160</v>
      </c>
      <c r="C17" s="56" t="s">
        <v>161</v>
      </c>
      <c r="D17" s="57">
        <v>1</v>
      </c>
      <c r="E17" s="58" t="s">
        <v>15</v>
      </c>
      <c r="F17" s="59">
        <v>0</v>
      </c>
      <c r="G17" s="60">
        <f t="shared" si="0"/>
        <v>0</v>
      </c>
      <c r="H17" s="61">
        <f t="shared" si="1"/>
        <v>0</v>
      </c>
      <c r="I17" s="60">
        <f t="shared" si="2"/>
        <v>0</v>
      </c>
      <c r="J17" s="62">
        <v>20</v>
      </c>
      <c r="K17" s="63">
        <f t="shared" si="3"/>
        <v>0</v>
      </c>
      <c r="L17" s="4"/>
    </row>
    <row r="18" spans="1:12" s="7" customFormat="1" ht="45">
      <c r="A18" s="55">
        <v>13</v>
      </c>
      <c r="B18" s="11" t="s">
        <v>162</v>
      </c>
      <c r="C18" s="56" t="s">
        <v>163</v>
      </c>
      <c r="D18" s="57">
        <v>1</v>
      </c>
      <c r="E18" s="58" t="s">
        <v>15</v>
      </c>
      <c r="F18" s="59">
        <v>0</v>
      </c>
      <c r="G18" s="60">
        <f t="shared" si="0"/>
        <v>0</v>
      </c>
      <c r="H18" s="61">
        <f t="shared" si="1"/>
        <v>0</v>
      </c>
      <c r="I18" s="60">
        <f t="shared" si="2"/>
        <v>0</v>
      </c>
      <c r="J18" s="62">
        <v>20</v>
      </c>
      <c r="K18" s="63">
        <f t="shared" si="3"/>
        <v>0</v>
      </c>
      <c r="L18" s="4"/>
    </row>
    <row r="19" spans="1:12" s="7" customFormat="1" ht="30">
      <c r="A19" s="55">
        <v>14</v>
      </c>
      <c r="B19" s="11" t="s">
        <v>164</v>
      </c>
      <c r="C19" s="56" t="s">
        <v>165</v>
      </c>
      <c r="D19" s="57">
        <v>1</v>
      </c>
      <c r="E19" s="58" t="s">
        <v>15</v>
      </c>
      <c r="F19" s="59">
        <v>0</v>
      </c>
      <c r="G19" s="60">
        <f t="shared" si="0"/>
        <v>0</v>
      </c>
      <c r="H19" s="61">
        <f t="shared" si="1"/>
        <v>0</v>
      </c>
      <c r="I19" s="60">
        <f t="shared" si="2"/>
        <v>0</v>
      </c>
      <c r="J19" s="62">
        <v>20</v>
      </c>
      <c r="K19" s="63">
        <f t="shared" si="3"/>
        <v>0</v>
      </c>
      <c r="L19" s="4"/>
    </row>
    <row r="20" spans="1:12" s="7" customFormat="1" ht="30">
      <c r="A20" s="55">
        <v>15</v>
      </c>
      <c r="B20" s="11" t="s">
        <v>166</v>
      </c>
      <c r="C20" s="56" t="s">
        <v>167</v>
      </c>
      <c r="D20" s="57">
        <v>1</v>
      </c>
      <c r="E20" s="58" t="s">
        <v>15</v>
      </c>
      <c r="F20" s="59">
        <v>0</v>
      </c>
      <c r="G20" s="60">
        <f t="shared" si="0"/>
        <v>0</v>
      </c>
      <c r="H20" s="61">
        <f t="shared" si="1"/>
        <v>0</v>
      </c>
      <c r="I20" s="60">
        <f t="shared" si="2"/>
        <v>0</v>
      </c>
      <c r="J20" s="62">
        <v>20</v>
      </c>
      <c r="K20" s="63">
        <f t="shared" si="3"/>
        <v>0</v>
      </c>
      <c r="L20" s="4"/>
    </row>
    <row r="21" spans="1:12" s="7" customFormat="1" ht="27.75" customHeight="1">
      <c r="A21" s="48"/>
      <c r="B21" s="64" t="s">
        <v>20</v>
      </c>
      <c r="C21" s="65"/>
      <c r="D21" s="66"/>
      <c r="E21" s="50"/>
      <c r="F21" s="67"/>
      <c r="G21" s="51"/>
      <c r="H21" s="52"/>
      <c r="I21" s="51"/>
      <c r="J21" s="53"/>
      <c r="K21" s="54"/>
      <c r="L21" s="4"/>
    </row>
    <row r="22" spans="1:12" s="7" customFormat="1" ht="255">
      <c r="A22" s="55">
        <v>16</v>
      </c>
      <c r="B22" s="11" t="s">
        <v>168</v>
      </c>
      <c r="C22" s="56" t="s">
        <v>169</v>
      </c>
      <c r="D22" s="57">
        <v>5</v>
      </c>
      <c r="E22" s="58" t="s">
        <v>15</v>
      </c>
      <c r="F22" s="59">
        <v>0</v>
      </c>
      <c r="G22" s="60">
        <f t="shared" si="0"/>
        <v>0</v>
      </c>
      <c r="H22" s="61">
        <f t="shared" si="1"/>
        <v>0</v>
      </c>
      <c r="I22" s="60">
        <f t="shared" si="2"/>
        <v>0</v>
      </c>
      <c r="J22" s="62">
        <v>20</v>
      </c>
      <c r="K22" s="63">
        <f t="shared" si="3"/>
        <v>0</v>
      </c>
      <c r="L22" s="4"/>
    </row>
    <row r="23" spans="1:12" s="7" customFormat="1" ht="116.25" customHeight="1">
      <c r="A23" s="55">
        <v>17</v>
      </c>
      <c r="B23" s="11" t="s">
        <v>170</v>
      </c>
      <c r="C23" s="56" t="s">
        <v>172</v>
      </c>
      <c r="D23" s="57">
        <v>5</v>
      </c>
      <c r="E23" s="58" t="s">
        <v>15</v>
      </c>
      <c r="F23" s="59">
        <v>0</v>
      </c>
      <c r="G23" s="60">
        <f t="shared" si="0"/>
        <v>0</v>
      </c>
      <c r="H23" s="61">
        <f t="shared" si="1"/>
        <v>0</v>
      </c>
      <c r="I23" s="60">
        <f t="shared" si="2"/>
        <v>0</v>
      </c>
      <c r="J23" s="62">
        <v>20</v>
      </c>
      <c r="K23" s="63">
        <f t="shared" si="3"/>
        <v>0</v>
      </c>
      <c r="L23" s="4"/>
    </row>
    <row r="24" spans="1:12" s="7" customFormat="1" ht="140.25">
      <c r="A24" s="55">
        <v>18</v>
      </c>
      <c r="B24" s="11" t="s">
        <v>21</v>
      </c>
      <c r="C24" s="56" t="s">
        <v>317</v>
      </c>
      <c r="D24" s="57">
        <v>1</v>
      </c>
      <c r="E24" s="58" t="s">
        <v>15</v>
      </c>
      <c r="F24" s="59">
        <v>0</v>
      </c>
      <c r="G24" s="60">
        <f t="shared" si="0"/>
        <v>0</v>
      </c>
      <c r="H24" s="61">
        <f t="shared" si="1"/>
        <v>0</v>
      </c>
      <c r="I24" s="60">
        <f t="shared" si="2"/>
        <v>0</v>
      </c>
      <c r="J24" s="62">
        <v>20</v>
      </c>
      <c r="K24" s="63">
        <f t="shared" si="3"/>
        <v>0</v>
      </c>
      <c r="L24" s="4"/>
    </row>
    <row r="25" spans="1:12" s="7" customFormat="1" ht="318.75">
      <c r="A25" s="55">
        <v>19</v>
      </c>
      <c r="B25" s="11" t="s">
        <v>171</v>
      </c>
      <c r="C25" s="56" t="s">
        <v>173</v>
      </c>
      <c r="D25" s="57">
        <v>1</v>
      </c>
      <c r="E25" s="58" t="s">
        <v>15</v>
      </c>
      <c r="F25" s="59">
        <v>0</v>
      </c>
      <c r="G25" s="60">
        <f t="shared" si="0"/>
        <v>0</v>
      </c>
      <c r="H25" s="61">
        <f t="shared" si="1"/>
        <v>0</v>
      </c>
      <c r="I25" s="60">
        <f t="shared" si="2"/>
        <v>0</v>
      </c>
      <c r="J25" s="62">
        <v>20</v>
      </c>
      <c r="K25" s="63">
        <f t="shared" si="3"/>
        <v>0</v>
      </c>
      <c r="L25" s="4"/>
    </row>
    <row r="26" spans="1:12" s="7" customFormat="1" ht="90" customHeight="1">
      <c r="A26" s="55">
        <v>20</v>
      </c>
      <c r="B26" s="11" t="s">
        <v>174</v>
      </c>
      <c r="C26" s="56" t="s">
        <v>175</v>
      </c>
      <c r="D26" s="57">
        <v>1</v>
      </c>
      <c r="E26" s="58" t="s">
        <v>15</v>
      </c>
      <c r="F26" s="59">
        <v>0</v>
      </c>
      <c r="G26" s="60">
        <f t="shared" si="0"/>
        <v>0</v>
      </c>
      <c r="H26" s="61">
        <f t="shared" si="1"/>
        <v>0</v>
      </c>
      <c r="I26" s="60">
        <f t="shared" si="2"/>
        <v>0</v>
      </c>
      <c r="J26" s="62">
        <v>20</v>
      </c>
      <c r="K26" s="63">
        <f t="shared" si="3"/>
        <v>0</v>
      </c>
      <c r="L26" s="4"/>
    </row>
    <row r="27" spans="1:12" s="7" customFormat="1" ht="63.75">
      <c r="A27" s="55">
        <v>21</v>
      </c>
      <c r="B27" s="11" t="s">
        <v>176</v>
      </c>
      <c r="C27" s="56" t="s">
        <v>177</v>
      </c>
      <c r="D27" s="57">
        <v>1</v>
      </c>
      <c r="E27" s="58" t="s">
        <v>15</v>
      </c>
      <c r="F27" s="59">
        <v>0</v>
      </c>
      <c r="G27" s="60">
        <f t="shared" si="0"/>
        <v>0</v>
      </c>
      <c r="H27" s="61">
        <f t="shared" si="1"/>
        <v>0</v>
      </c>
      <c r="I27" s="60">
        <f t="shared" si="2"/>
        <v>0</v>
      </c>
      <c r="J27" s="62">
        <v>20</v>
      </c>
      <c r="K27" s="63">
        <f t="shared" si="3"/>
        <v>0</v>
      </c>
      <c r="L27" s="4"/>
    </row>
    <row r="28" spans="1:12" s="7" customFormat="1" ht="191.25">
      <c r="A28" s="55">
        <v>22</v>
      </c>
      <c r="B28" s="11" t="s">
        <v>180</v>
      </c>
      <c r="C28" s="56" t="s">
        <v>181</v>
      </c>
      <c r="D28" s="57">
        <v>1</v>
      </c>
      <c r="E28" s="58" t="s">
        <v>15</v>
      </c>
      <c r="F28" s="59">
        <v>0</v>
      </c>
      <c r="G28" s="60">
        <f t="shared" si="0"/>
        <v>0</v>
      </c>
      <c r="H28" s="61">
        <f t="shared" si="1"/>
        <v>0</v>
      </c>
      <c r="I28" s="60">
        <f t="shared" si="2"/>
        <v>0</v>
      </c>
      <c r="J28" s="62">
        <v>20</v>
      </c>
      <c r="K28" s="63">
        <f t="shared" si="3"/>
        <v>0</v>
      </c>
      <c r="L28" s="4"/>
    </row>
    <row r="29" spans="1:12" s="7" customFormat="1" ht="357">
      <c r="A29" s="55">
        <v>23</v>
      </c>
      <c r="B29" s="11" t="s">
        <v>178</v>
      </c>
      <c r="C29" s="56" t="s">
        <v>179</v>
      </c>
      <c r="D29" s="57">
        <v>1</v>
      </c>
      <c r="E29" s="58" t="s">
        <v>15</v>
      </c>
      <c r="F29" s="59">
        <v>0</v>
      </c>
      <c r="G29" s="60">
        <f t="shared" si="0"/>
        <v>0</v>
      </c>
      <c r="H29" s="61">
        <f t="shared" si="1"/>
        <v>0</v>
      </c>
      <c r="I29" s="60">
        <f t="shared" si="2"/>
        <v>0</v>
      </c>
      <c r="J29" s="62">
        <v>20</v>
      </c>
      <c r="K29" s="63">
        <f t="shared" si="3"/>
        <v>0</v>
      </c>
      <c r="L29" s="4"/>
    </row>
    <row r="30" spans="1:12" s="7" customFormat="1" ht="38.25">
      <c r="A30" s="55">
        <v>24</v>
      </c>
      <c r="B30" s="11" t="s">
        <v>182</v>
      </c>
      <c r="C30" s="56" t="s">
        <v>183</v>
      </c>
      <c r="D30" s="57">
        <v>1</v>
      </c>
      <c r="E30" s="58" t="s">
        <v>15</v>
      </c>
      <c r="F30" s="59">
        <v>0</v>
      </c>
      <c r="G30" s="60">
        <f t="shared" si="0"/>
        <v>0</v>
      </c>
      <c r="H30" s="61">
        <f t="shared" si="1"/>
        <v>0</v>
      </c>
      <c r="I30" s="60">
        <f t="shared" si="2"/>
        <v>0</v>
      </c>
      <c r="J30" s="62">
        <v>20</v>
      </c>
      <c r="K30" s="63">
        <f t="shared" si="3"/>
        <v>0</v>
      </c>
      <c r="L30" s="4"/>
    </row>
    <row r="31" spans="1:12" s="7" customFormat="1" ht="375.75" customHeight="1">
      <c r="A31" s="55">
        <v>25</v>
      </c>
      <c r="B31" s="11" t="s">
        <v>184</v>
      </c>
      <c r="C31" s="56" t="s">
        <v>318</v>
      </c>
      <c r="D31" s="57">
        <v>1</v>
      </c>
      <c r="E31" s="58" t="s">
        <v>15</v>
      </c>
      <c r="F31" s="59">
        <v>0</v>
      </c>
      <c r="G31" s="60">
        <f t="shared" si="0"/>
        <v>0</v>
      </c>
      <c r="H31" s="61">
        <f t="shared" si="1"/>
        <v>0</v>
      </c>
      <c r="I31" s="60">
        <f t="shared" si="2"/>
        <v>0</v>
      </c>
      <c r="J31" s="62">
        <v>20</v>
      </c>
      <c r="K31" s="63">
        <f t="shared" si="3"/>
        <v>0</v>
      </c>
      <c r="L31" s="4"/>
    </row>
    <row r="32" spans="1:12" s="7" customFormat="1" ht="140.25">
      <c r="A32" s="55">
        <v>26</v>
      </c>
      <c r="B32" s="11" t="s">
        <v>185</v>
      </c>
      <c r="C32" s="56" t="s">
        <v>319</v>
      </c>
      <c r="D32" s="57">
        <v>15</v>
      </c>
      <c r="E32" s="58" t="s">
        <v>15</v>
      </c>
      <c r="F32" s="59">
        <v>0</v>
      </c>
      <c r="G32" s="60">
        <f t="shared" si="0"/>
        <v>0</v>
      </c>
      <c r="H32" s="61">
        <f t="shared" si="1"/>
        <v>0</v>
      </c>
      <c r="I32" s="60">
        <f t="shared" si="2"/>
        <v>0</v>
      </c>
      <c r="J32" s="62">
        <v>20</v>
      </c>
      <c r="K32" s="63">
        <f t="shared" si="3"/>
        <v>0</v>
      </c>
      <c r="L32" s="4"/>
    </row>
    <row r="33" spans="1:12" s="7" customFormat="1" ht="15">
      <c r="A33" s="55">
        <v>27</v>
      </c>
      <c r="B33" s="11" t="s">
        <v>186</v>
      </c>
      <c r="C33" s="56" t="s">
        <v>188</v>
      </c>
      <c r="D33" s="57">
        <v>1</v>
      </c>
      <c r="E33" s="58" t="s">
        <v>15</v>
      </c>
      <c r="F33" s="59">
        <v>0</v>
      </c>
      <c r="G33" s="60">
        <f t="shared" si="0"/>
        <v>0</v>
      </c>
      <c r="H33" s="61">
        <f t="shared" si="1"/>
        <v>0</v>
      </c>
      <c r="I33" s="60">
        <f t="shared" si="2"/>
        <v>0</v>
      </c>
      <c r="J33" s="62">
        <v>20</v>
      </c>
      <c r="K33" s="63">
        <f t="shared" si="3"/>
        <v>0</v>
      </c>
      <c r="L33" s="4"/>
    </row>
    <row r="34" spans="1:12" s="7" customFormat="1" ht="15">
      <c r="A34" s="55">
        <v>28</v>
      </c>
      <c r="B34" s="11" t="s">
        <v>187</v>
      </c>
      <c r="C34" s="56" t="s">
        <v>188</v>
      </c>
      <c r="D34" s="57">
        <v>1</v>
      </c>
      <c r="E34" s="58" t="s">
        <v>15</v>
      </c>
      <c r="F34" s="59">
        <v>0</v>
      </c>
      <c r="G34" s="60">
        <f t="shared" si="0"/>
        <v>0</v>
      </c>
      <c r="H34" s="61">
        <f t="shared" si="1"/>
        <v>0</v>
      </c>
      <c r="I34" s="60">
        <f t="shared" si="2"/>
        <v>0</v>
      </c>
      <c r="J34" s="62">
        <v>20</v>
      </c>
      <c r="K34" s="63">
        <f t="shared" si="3"/>
        <v>0</v>
      </c>
      <c r="L34" s="4"/>
    </row>
    <row r="35" spans="1:12" s="7" customFormat="1" ht="89.25">
      <c r="A35" s="55">
        <v>29</v>
      </c>
      <c r="B35" s="11" t="s">
        <v>189</v>
      </c>
      <c r="C35" s="56" t="s">
        <v>190</v>
      </c>
      <c r="D35" s="57">
        <v>10</v>
      </c>
      <c r="E35" s="58" t="s">
        <v>15</v>
      </c>
      <c r="F35" s="59">
        <v>0</v>
      </c>
      <c r="G35" s="60">
        <f t="shared" si="0"/>
        <v>0</v>
      </c>
      <c r="H35" s="61">
        <f t="shared" si="1"/>
        <v>0</v>
      </c>
      <c r="I35" s="60">
        <f t="shared" si="2"/>
        <v>0</v>
      </c>
      <c r="J35" s="62">
        <v>20</v>
      </c>
      <c r="K35" s="63">
        <f t="shared" si="3"/>
        <v>0</v>
      </c>
      <c r="L35" s="4"/>
    </row>
    <row r="36" spans="1:12" s="7" customFormat="1" ht="15">
      <c r="A36" s="55">
        <v>30</v>
      </c>
      <c r="B36" s="11" t="s">
        <v>22</v>
      </c>
      <c r="C36" s="56" t="s">
        <v>191</v>
      </c>
      <c r="D36" s="57">
        <v>15</v>
      </c>
      <c r="E36" s="58" t="s">
        <v>15</v>
      </c>
      <c r="F36" s="59">
        <v>0</v>
      </c>
      <c r="G36" s="60">
        <f t="shared" si="0"/>
        <v>0</v>
      </c>
      <c r="H36" s="61">
        <f t="shared" si="1"/>
        <v>0</v>
      </c>
      <c r="I36" s="60">
        <f t="shared" si="2"/>
        <v>0</v>
      </c>
      <c r="J36" s="62">
        <v>20</v>
      </c>
      <c r="K36" s="63">
        <f t="shared" si="3"/>
        <v>0</v>
      </c>
      <c r="L36" s="4"/>
    </row>
    <row r="37" spans="1:12" s="7" customFormat="1" ht="40.5" customHeight="1">
      <c r="A37" s="55">
        <v>31</v>
      </c>
      <c r="B37" s="11" t="s">
        <v>23</v>
      </c>
      <c r="C37" s="56" t="s">
        <v>192</v>
      </c>
      <c r="D37" s="57">
        <v>2</v>
      </c>
      <c r="E37" s="58" t="s">
        <v>15</v>
      </c>
      <c r="F37" s="59">
        <v>0</v>
      </c>
      <c r="G37" s="60">
        <f t="shared" si="0"/>
        <v>0</v>
      </c>
      <c r="H37" s="61">
        <f t="shared" si="1"/>
        <v>0</v>
      </c>
      <c r="I37" s="60">
        <f t="shared" si="2"/>
        <v>0</v>
      </c>
      <c r="J37" s="62">
        <v>20</v>
      </c>
      <c r="K37" s="63">
        <f t="shared" si="3"/>
        <v>0</v>
      </c>
      <c r="L37" s="4"/>
    </row>
    <row r="38" spans="1:12" s="7" customFormat="1" ht="15">
      <c r="A38" s="55">
        <v>32</v>
      </c>
      <c r="B38" s="11" t="s">
        <v>24</v>
      </c>
      <c r="C38" s="56" t="s">
        <v>193</v>
      </c>
      <c r="D38" s="57">
        <v>10</v>
      </c>
      <c r="E38" s="58" t="s">
        <v>15</v>
      </c>
      <c r="F38" s="59">
        <v>0</v>
      </c>
      <c r="G38" s="60">
        <f t="shared" si="0"/>
        <v>0</v>
      </c>
      <c r="H38" s="61">
        <f t="shared" si="1"/>
        <v>0</v>
      </c>
      <c r="I38" s="60">
        <f t="shared" si="2"/>
        <v>0</v>
      </c>
      <c r="J38" s="62">
        <v>20</v>
      </c>
      <c r="K38" s="63">
        <f t="shared" si="3"/>
        <v>0</v>
      </c>
      <c r="L38" s="4"/>
    </row>
    <row r="39" spans="1:12" s="7" customFormat="1" ht="15">
      <c r="A39" s="55">
        <v>33</v>
      </c>
      <c r="B39" s="11" t="s">
        <v>25</v>
      </c>
      <c r="C39" s="56" t="s">
        <v>194</v>
      </c>
      <c r="D39" s="57">
        <v>6</v>
      </c>
      <c r="E39" s="58" t="s">
        <v>15</v>
      </c>
      <c r="F39" s="59">
        <v>0</v>
      </c>
      <c r="G39" s="60">
        <f t="shared" si="0"/>
        <v>0</v>
      </c>
      <c r="H39" s="61">
        <f t="shared" si="1"/>
        <v>0</v>
      </c>
      <c r="I39" s="60">
        <f t="shared" si="2"/>
        <v>0</v>
      </c>
      <c r="J39" s="62">
        <v>20</v>
      </c>
      <c r="K39" s="63">
        <f t="shared" si="3"/>
        <v>0</v>
      </c>
      <c r="L39" s="4"/>
    </row>
    <row r="40" spans="1:12" s="7" customFormat="1" ht="15">
      <c r="A40" s="55">
        <v>34</v>
      </c>
      <c r="B40" s="11" t="s">
        <v>26</v>
      </c>
      <c r="C40" s="56" t="s">
        <v>195</v>
      </c>
      <c r="D40" s="57">
        <v>3</v>
      </c>
      <c r="E40" s="58" t="s">
        <v>15</v>
      </c>
      <c r="F40" s="59">
        <v>0</v>
      </c>
      <c r="G40" s="60">
        <f t="shared" si="0"/>
        <v>0</v>
      </c>
      <c r="H40" s="61">
        <f t="shared" si="1"/>
        <v>0</v>
      </c>
      <c r="I40" s="60">
        <f t="shared" si="2"/>
        <v>0</v>
      </c>
      <c r="J40" s="62">
        <v>20</v>
      </c>
      <c r="K40" s="63">
        <f t="shared" si="3"/>
        <v>0</v>
      </c>
      <c r="L40" s="4"/>
    </row>
    <row r="41" spans="1:12" s="7" customFormat="1" ht="76.5">
      <c r="A41" s="55">
        <v>35</v>
      </c>
      <c r="B41" s="11" t="s">
        <v>27</v>
      </c>
      <c r="C41" s="56" t="s">
        <v>196</v>
      </c>
      <c r="D41" s="57">
        <v>1</v>
      </c>
      <c r="E41" s="58" t="s">
        <v>15</v>
      </c>
      <c r="F41" s="59">
        <v>0</v>
      </c>
      <c r="G41" s="60">
        <f t="shared" si="0"/>
        <v>0</v>
      </c>
      <c r="H41" s="61">
        <f t="shared" si="1"/>
        <v>0</v>
      </c>
      <c r="I41" s="60">
        <f t="shared" si="2"/>
        <v>0</v>
      </c>
      <c r="J41" s="62">
        <v>20</v>
      </c>
      <c r="K41" s="63">
        <f t="shared" si="3"/>
        <v>0</v>
      </c>
      <c r="L41" s="4"/>
    </row>
    <row r="42" spans="1:12" s="7" customFormat="1" ht="25.5">
      <c r="A42" s="55">
        <v>36</v>
      </c>
      <c r="B42" s="11" t="s">
        <v>28</v>
      </c>
      <c r="C42" s="56" t="s">
        <v>197</v>
      </c>
      <c r="D42" s="57">
        <v>20</v>
      </c>
      <c r="E42" s="58" t="s">
        <v>15</v>
      </c>
      <c r="F42" s="59">
        <v>0</v>
      </c>
      <c r="G42" s="60">
        <f t="shared" si="0"/>
        <v>0</v>
      </c>
      <c r="H42" s="61">
        <f t="shared" si="1"/>
        <v>0</v>
      </c>
      <c r="I42" s="60">
        <f t="shared" si="2"/>
        <v>0</v>
      </c>
      <c r="J42" s="62">
        <v>20</v>
      </c>
      <c r="K42" s="63">
        <f t="shared" si="3"/>
        <v>0</v>
      </c>
      <c r="L42" s="4"/>
    </row>
    <row r="43" spans="1:12" s="7" customFormat="1" ht="63.75">
      <c r="A43" s="55">
        <v>37</v>
      </c>
      <c r="B43" s="11" t="s">
        <v>29</v>
      </c>
      <c r="C43" s="56" t="s">
        <v>198</v>
      </c>
      <c r="D43" s="57">
        <v>10</v>
      </c>
      <c r="E43" s="58" t="s">
        <v>15</v>
      </c>
      <c r="F43" s="59">
        <v>0</v>
      </c>
      <c r="G43" s="60">
        <f t="shared" si="0"/>
        <v>0</v>
      </c>
      <c r="H43" s="61">
        <f t="shared" si="1"/>
        <v>0</v>
      </c>
      <c r="I43" s="60">
        <f t="shared" si="2"/>
        <v>0</v>
      </c>
      <c r="J43" s="62">
        <v>20</v>
      </c>
      <c r="K43" s="63">
        <f t="shared" si="3"/>
        <v>0</v>
      </c>
      <c r="L43" s="4"/>
    </row>
    <row r="44" spans="1:12" s="7" customFormat="1" ht="15">
      <c r="A44" s="55">
        <v>38</v>
      </c>
      <c r="B44" s="11" t="s">
        <v>30</v>
      </c>
      <c r="C44" s="56" t="s">
        <v>199</v>
      </c>
      <c r="D44" s="57">
        <v>1</v>
      </c>
      <c r="E44" s="58" t="s">
        <v>15</v>
      </c>
      <c r="F44" s="59">
        <v>0</v>
      </c>
      <c r="G44" s="60">
        <f t="shared" si="0"/>
        <v>0</v>
      </c>
      <c r="H44" s="61">
        <f t="shared" si="1"/>
        <v>0</v>
      </c>
      <c r="I44" s="60">
        <f t="shared" si="2"/>
        <v>0</v>
      </c>
      <c r="J44" s="62">
        <v>20</v>
      </c>
      <c r="K44" s="63">
        <f t="shared" si="3"/>
        <v>0</v>
      </c>
      <c r="L44" s="4"/>
    </row>
    <row r="45" spans="1:12" s="7" customFormat="1" ht="15">
      <c r="A45" s="55">
        <v>39</v>
      </c>
      <c r="B45" s="11" t="s">
        <v>31</v>
      </c>
      <c r="C45" s="56" t="s">
        <v>116</v>
      </c>
      <c r="D45" s="57">
        <v>1</v>
      </c>
      <c r="E45" s="58" t="s">
        <v>15</v>
      </c>
      <c r="F45" s="59">
        <v>0</v>
      </c>
      <c r="G45" s="60">
        <f t="shared" si="0"/>
        <v>0</v>
      </c>
      <c r="H45" s="61">
        <f t="shared" si="1"/>
        <v>0</v>
      </c>
      <c r="I45" s="60">
        <f t="shared" si="2"/>
        <v>0</v>
      </c>
      <c r="J45" s="62">
        <v>20</v>
      </c>
      <c r="K45" s="63">
        <f t="shared" si="3"/>
        <v>0</v>
      </c>
      <c r="L45" s="4"/>
    </row>
    <row r="46" spans="1:12" s="7" customFormat="1" ht="15">
      <c r="A46" s="55">
        <v>40</v>
      </c>
      <c r="B46" s="11" t="s">
        <v>32</v>
      </c>
      <c r="C46" s="56" t="s">
        <v>117</v>
      </c>
      <c r="D46" s="57">
        <v>1</v>
      </c>
      <c r="E46" s="58" t="s">
        <v>15</v>
      </c>
      <c r="F46" s="59">
        <v>0</v>
      </c>
      <c r="G46" s="60">
        <f t="shared" si="0"/>
        <v>0</v>
      </c>
      <c r="H46" s="61">
        <f t="shared" si="1"/>
        <v>0</v>
      </c>
      <c r="I46" s="60">
        <f t="shared" si="2"/>
        <v>0</v>
      </c>
      <c r="J46" s="62">
        <v>20</v>
      </c>
      <c r="K46" s="63">
        <f t="shared" si="3"/>
        <v>0</v>
      </c>
      <c r="L46" s="4"/>
    </row>
    <row r="47" spans="1:12" s="7" customFormat="1" ht="15">
      <c r="A47" s="55">
        <v>41</v>
      </c>
      <c r="B47" s="11" t="s">
        <v>33</v>
      </c>
      <c r="C47" s="56" t="s">
        <v>118</v>
      </c>
      <c r="D47" s="57">
        <v>1</v>
      </c>
      <c r="E47" s="58" t="s">
        <v>15</v>
      </c>
      <c r="F47" s="59">
        <v>0</v>
      </c>
      <c r="G47" s="60">
        <f t="shared" si="0"/>
        <v>0</v>
      </c>
      <c r="H47" s="61">
        <f t="shared" si="1"/>
        <v>0</v>
      </c>
      <c r="I47" s="60">
        <f t="shared" si="2"/>
        <v>0</v>
      </c>
      <c r="J47" s="62">
        <v>20</v>
      </c>
      <c r="K47" s="63">
        <f t="shared" si="3"/>
        <v>0</v>
      </c>
      <c r="L47" s="4"/>
    </row>
    <row r="48" spans="1:12" s="7" customFormat="1" ht="15">
      <c r="A48" s="55">
        <v>42</v>
      </c>
      <c r="B48" s="11" t="s">
        <v>34</v>
      </c>
      <c r="C48" s="56" t="s">
        <v>119</v>
      </c>
      <c r="D48" s="57">
        <v>1</v>
      </c>
      <c r="E48" s="58" t="s">
        <v>15</v>
      </c>
      <c r="F48" s="59">
        <v>0</v>
      </c>
      <c r="G48" s="60">
        <f t="shared" si="0"/>
        <v>0</v>
      </c>
      <c r="H48" s="61">
        <f t="shared" si="1"/>
        <v>0</v>
      </c>
      <c r="I48" s="60">
        <f t="shared" si="2"/>
        <v>0</v>
      </c>
      <c r="J48" s="62">
        <v>20</v>
      </c>
      <c r="K48" s="63">
        <f t="shared" si="3"/>
        <v>0</v>
      </c>
      <c r="L48" s="4"/>
    </row>
    <row r="49" spans="1:12" s="7" customFormat="1" ht="15">
      <c r="A49" s="55">
        <v>43</v>
      </c>
      <c r="B49" s="11" t="s">
        <v>35</v>
      </c>
      <c r="C49" s="56" t="s">
        <v>120</v>
      </c>
      <c r="D49" s="57">
        <v>1</v>
      </c>
      <c r="E49" s="58" t="s">
        <v>15</v>
      </c>
      <c r="F49" s="59">
        <v>0</v>
      </c>
      <c r="G49" s="60">
        <f t="shared" si="0"/>
        <v>0</v>
      </c>
      <c r="H49" s="61">
        <f t="shared" si="1"/>
        <v>0</v>
      </c>
      <c r="I49" s="60">
        <f t="shared" si="2"/>
        <v>0</v>
      </c>
      <c r="J49" s="62">
        <v>20</v>
      </c>
      <c r="K49" s="63">
        <f t="shared" si="3"/>
        <v>0</v>
      </c>
      <c r="L49" s="4"/>
    </row>
    <row r="50" spans="1:12" s="7" customFormat="1" ht="15">
      <c r="A50" s="55">
        <v>44</v>
      </c>
      <c r="B50" s="11" t="s">
        <v>200</v>
      </c>
      <c r="C50" s="56" t="s">
        <v>201</v>
      </c>
      <c r="D50" s="57">
        <v>10</v>
      </c>
      <c r="E50" s="58" t="s">
        <v>15</v>
      </c>
      <c r="F50" s="59">
        <v>0</v>
      </c>
      <c r="G50" s="60">
        <f t="shared" si="0"/>
        <v>0</v>
      </c>
      <c r="H50" s="61">
        <f t="shared" si="1"/>
        <v>0</v>
      </c>
      <c r="I50" s="60">
        <f t="shared" si="2"/>
        <v>0</v>
      </c>
      <c r="J50" s="62">
        <v>20</v>
      </c>
      <c r="K50" s="63">
        <f t="shared" si="3"/>
        <v>0</v>
      </c>
      <c r="L50" s="4"/>
    </row>
    <row r="51" spans="1:12" s="7" customFormat="1" ht="25.5">
      <c r="A51" s="55">
        <v>45</v>
      </c>
      <c r="B51" s="11" t="s">
        <v>36</v>
      </c>
      <c r="C51" s="56" t="s">
        <v>138</v>
      </c>
      <c r="D51" s="57">
        <v>2</v>
      </c>
      <c r="E51" s="58" t="s">
        <v>15</v>
      </c>
      <c r="F51" s="59">
        <v>0</v>
      </c>
      <c r="G51" s="60">
        <f t="shared" si="0"/>
        <v>0</v>
      </c>
      <c r="H51" s="61">
        <f t="shared" si="1"/>
        <v>0</v>
      </c>
      <c r="I51" s="60">
        <f t="shared" si="2"/>
        <v>0</v>
      </c>
      <c r="J51" s="62">
        <v>20</v>
      </c>
      <c r="K51" s="63">
        <f t="shared" si="3"/>
        <v>0</v>
      </c>
      <c r="L51" s="4"/>
    </row>
    <row r="52" spans="1:12" s="7" customFormat="1" ht="15">
      <c r="A52" s="55">
        <v>46</v>
      </c>
      <c r="B52" s="11" t="s">
        <v>206</v>
      </c>
      <c r="C52" s="56" t="s">
        <v>205</v>
      </c>
      <c r="D52" s="57">
        <v>3</v>
      </c>
      <c r="E52" s="58" t="s">
        <v>15</v>
      </c>
      <c r="F52" s="59">
        <v>0</v>
      </c>
      <c r="G52" s="60">
        <f t="shared" si="0"/>
        <v>0</v>
      </c>
      <c r="H52" s="61">
        <f t="shared" si="1"/>
        <v>0</v>
      </c>
      <c r="I52" s="60">
        <f t="shared" si="2"/>
        <v>0</v>
      </c>
      <c r="J52" s="62">
        <v>20</v>
      </c>
      <c r="K52" s="63">
        <f t="shared" si="3"/>
        <v>0</v>
      </c>
      <c r="L52" s="4"/>
    </row>
    <row r="53" spans="1:12" s="7" customFormat="1" ht="15">
      <c r="A53" s="55">
        <v>47</v>
      </c>
      <c r="B53" s="11" t="s">
        <v>37</v>
      </c>
      <c r="C53" s="56" t="s">
        <v>202</v>
      </c>
      <c r="D53" s="57">
        <v>2</v>
      </c>
      <c r="E53" s="58" t="s">
        <v>15</v>
      </c>
      <c r="F53" s="59">
        <v>0</v>
      </c>
      <c r="G53" s="60">
        <f t="shared" si="0"/>
        <v>0</v>
      </c>
      <c r="H53" s="61">
        <f t="shared" si="1"/>
        <v>0</v>
      </c>
      <c r="I53" s="60">
        <f t="shared" si="2"/>
        <v>0</v>
      </c>
      <c r="J53" s="62">
        <v>20</v>
      </c>
      <c r="K53" s="63">
        <f t="shared" si="3"/>
        <v>0</v>
      </c>
      <c r="L53" s="4"/>
    </row>
    <row r="54" spans="1:12" s="7" customFormat="1" ht="76.5">
      <c r="A54" s="55">
        <v>48</v>
      </c>
      <c r="B54" s="11" t="s">
        <v>203</v>
      </c>
      <c r="C54" s="56" t="s">
        <v>204</v>
      </c>
      <c r="D54" s="57">
        <v>10</v>
      </c>
      <c r="E54" s="58" t="s">
        <v>15</v>
      </c>
      <c r="F54" s="59">
        <v>0</v>
      </c>
      <c r="G54" s="60">
        <f t="shared" si="0"/>
        <v>0</v>
      </c>
      <c r="H54" s="61">
        <f t="shared" si="1"/>
        <v>0</v>
      </c>
      <c r="I54" s="60">
        <f t="shared" si="2"/>
        <v>0</v>
      </c>
      <c r="J54" s="62">
        <v>20</v>
      </c>
      <c r="K54" s="63">
        <f t="shared" si="3"/>
        <v>0</v>
      </c>
      <c r="L54" s="4"/>
    </row>
    <row r="55" spans="1:12" s="7" customFormat="1" ht="15">
      <c r="A55" s="55">
        <v>49</v>
      </c>
      <c r="B55" s="11" t="s">
        <v>38</v>
      </c>
      <c r="C55" s="56" t="s">
        <v>121</v>
      </c>
      <c r="D55" s="57">
        <v>1</v>
      </c>
      <c r="E55" s="58" t="s">
        <v>15</v>
      </c>
      <c r="F55" s="59">
        <v>0</v>
      </c>
      <c r="G55" s="60">
        <f t="shared" si="0"/>
        <v>0</v>
      </c>
      <c r="H55" s="61">
        <f t="shared" si="1"/>
        <v>0</v>
      </c>
      <c r="I55" s="60">
        <f t="shared" si="2"/>
        <v>0</v>
      </c>
      <c r="J55" s="62">
        <v>20</v>
      </c>
      <c r="K55" s="63">
        <f t="shared" si="3"/>
        <v>0</v>
      </c>
      <c r="L55" s="4"/>
    </row>
    <row r="56" spans="1:12" s="7" customFormat="1" ht="15">
      <c r="A56" s="55">
        <v>50</v>
      </c>
      <c r="B56" s="11" t="s">
        <v>39</v>
      </c>
      <c r="C56" s="56" t="s">
        <v>122</v>
      </c>
      <c r="D56" s="57">
        <v>1</v>
      </c>
      <c r="E56" s="58" t="s">
        <v>15</v>
      </c>
      <c r="F56" s="59">
        <v>0</v>
      </c>
      <c r="G56" s="60">
        <f t="shared" si="0"/>
        <v>0</v>
      </c>
      <c r="H56" s="61">
        <f t="shared" si="1"/>
        <v>0</v>
      </c>
      <c r="I56" s="60">
        <f t="shared" si="2"/>
        <v>0</v>
      </c>
      <c r="J56" s="62">
        <v>20</v>
      </c>
      <c r="K56" s="63">
        <f t="shared" si="3"/>
        <v>0</v>
      </c>
      <c r="L56" s="4"/>
    </row>
    <row r="57" spans="1:12" s="7" customFormat="1" ht="15">
      <c r="A57" s="55">
        <v>51</v>
      </c>
      <c r="B57" s="11" t="s">
        <v>34</v>
      </c>
      <c r="C57" s="56" t="s">
        <v>119</v>
      </c>
      <c r="D57" s="57">
        <v>1</v>
      </c>
      <c r="E57" s="58" t="s">
        <v>15</v>
      </c>
      <c r="F57" s="59">
        <v>0</v>
      </c>
      <c r="G57" s="60">
        <f t="shared" si="0"/>
        <v>0</v>
      </c>
      <c r="H57" s="61">
        <f t="shared" si="1"/>
        <v>0</v>
      </c>
      <c r="I57" s="60">
        <f t="shared" si="2"/>
        <v>0</v>
      </c>
      <c r="J57" s="62">
        <v>20</v>
      </c>
      <c r="K57" s="63">
        <f t="shared" si="3"/>
        <v>0</v>
      </c>
      <c r="L57" s="4"/>
    </row>
    <row r="58" spans="1:12" s="7" customFormat="1" ht="38.25">
      <c r="A58" s="55">
        <v>52</v>
      </c>
      <c r="B58" s="11" t="s">
        <v>40</v>
      </c>
      <c r="C58" s="56" t="s">
        <v>207</v>
      </c>
      <c r="D58" s="57">
        <v>5</v>
      </c>
      <c r="E58" s="58" t="s">
        <v>15</v>
      </c>
      <c r="F58" s="59">
        <v>0</v>
      </c>
      <c r="G58" s="60">
        <f t="shared" si="0"/>
        <v>0</v>
      </c>
      <c r="H58" s="61">
        <f t="shared" si="1"/>
        <v>0</v>
      </c>
      <c r="I58" s="60">
        <f t="shared" si="2"/>
        <v>0</v>
      </c>
      <c r="J58" s="62">
        <v>20</v>
      </c>
      <c r="K58" s="63">
        <f t="shared" si="3"/>
        <v>0</v>
      </c>
      <c r="L58" s="4"/>
    </row>
    <row r="59" spans="1:12" s="7" customFormat="1" ht="15">
      <c r="A59" s="55">
        <v>53</v>
      </c>
      <c r="B59" s="11" t="s">
        <v>41</v>
      </c>
      <c r="C59" s="56" t="s">
        <v>123</v>
      </c>
      <c r="D59" s="57">
        <v>1</v>
      </c>
      <c r="E59" s="58" t="s">
        <v>15</v>
      </c>
      <c r="F59" s="59">
        <v>0</v>
      </c>
      <c r="G59" s="60">
        <f t="shared" si="0"/>
        <v>0</v>
      </c>
      <c r="H59" s="61">
        <f t="shared" si="1"/>
        <v>0</v>
      </c>
      <c r="I59" s="60">
        <f t="shared" si="2"/>
        <v>0</v>
      </c>
      <c r="J59" s="62">
        <v>20</v>
      </c>
      <c r="K59" s="63">
        <f t="shared" si="3"/>
        <v>0</v>
      </c>
      <c r="L59" s="4"/>
    </row>
    <row r="60" spans="1:12" s="7" customFormat="1" ht="15">
      <c r="A60" s="55">
        <v>54</v>
      </c>
      <c r="B60" s="11" t="s">
        <v>42</v>
      </c>
      <c r="C60" s="56" t="s">
        <v>124</v>
      </c>
      <c r="D60" s="57">
        <v>1</v>
      </c>
      <c r="E60" s="58" t="s">
        <v>15</v>
      </c>
      <c r="F60" s="59">
        <v>0</v>
      </c>
      <c r="G60" s="60">
        <f t="shared" si="0"/>
        <v>0</v>
      </c>
      <c r="H60" s="61">
        <f t="shared" si="1"/>
        <v>0</v>
      </c>
      <c r="I60" s="60">
        <f t="shared" si="2"/>
        <v>0</v>
      </c>
      <c r="J60" s="62">
        <v>20</v>
      </c>
      <c r="K60" s="63">
        <f t="shared" si="3"/>
        <v>0</v>
      </c>
      <c r="L60" s="4"/>
    </row>
    <row r="61" spans="1:12" s="7" customFormat="1" ht="15">
      <c r="A61" s="55">
        <v>55</v>
      </c>
      <c r="B61" s="11" t="s">
        <v>43</v>
      </c>
      <c r="C61" s="56" t="s">
        <v>125</v>
      </c>
      <c r="D61" s="57">
        <v>1</v>
      </c>
      <c r="E61" s="58" t="s">
        <v>15</v>
      </c>
      <c r="F61" s="59">
        <v>0</v>
      </c>
      <c r="G61" s="60">
        <f t="shared" si="0"/>
        <v>0</v>
      </c>
      <c r="H61" s="61">
        <f t="shared" si="1"/>
        <v>0</v>
      </c>
      <c r="I61" s="60">
        <f t="shared" si="2"/>
        <v>0</v>
      </c>
      <c r="J61" s="62">
        <v>20</v>
      </c>
      <c r="K61" s="63">
        <f t="shared" si="3"/>
        <v>0</v>
      </c>
      <c r="L61" s="4"/>
    </row>
    <row r="62" spans="1:12" s="7" customFormat="1" ht="15">
      <c r="A62" s="55">
        <v>56</v>
      </c>
      <c r="B62" s="11" t="s">
        <v>44</v>
      </c>
      <c r="C62" s="56" t="s">
        <v>126</v>
      </c>
      <c r="D62" s="57">
        <v>1</v>
      </c>
      <c r="E62" s="58" t="s">
        <v>15</v>
      </c>
      <c r="F62" s="59">
        <v>0</v>
      </c>
      <c r="G62" s="60">
        <f t="shared" si="0"/>
        <v>0</v>
      </c>
      <c r="H62" s="61">
        <f t="shared" si="1"/>
        <v>0</v>
      </c>
      <c r="I62" s="60">
        <f t="shared" si="2"/>
        <v>0</v>
      </c>
      <c r="J62" s="62">
        <v>20</v>
      </c>
      <c r="K62" s="63">
        <f t="shared" si="3"/>
        <v>0</v>
      </c>
      <c r="L62" s="4"/>
    </row>
    <row r="63" spans="1:12" s="7" customFormat="1" ht="15">
      <c r="A63" s="55">
        <v>57</v>
      </c>
      <c r="B63" s="11" t="s">
        <v>45</v>
      </c>
      <c r="C63" s="56" t="s">
        <v>127</v>
      </c>
      <c r="D63" s="57">
        <v>2</v>
      </c>
      <c r="E63" s="58" t="s">
        <v>15</v>
      </c>
      <c r="F63" s="59">
        <v>0</v>
      </c>
      <c r="G63" s="60">
        <f t="shared" si="0"/>
        <v>0</v>
      </c>
      <c r="H63" s="61">
        <f t="shared" si="1"/>
        <v>0</v>
      </c>
      <c r="I63" s="60">
        <f t="shared" si="2"/>
        <v>0</v>
      </c>
      <c r="J63" s="62">
        <v>20</v>
      </c>
      <c r="K63" s="63">
        <f t="shared" si="3"/>
        <v>0</v>
      </c>
      <c r="L63" s="4"/>
    </row>
    <row r="64" spans="1:12" s="7" customFormat="1" ht="15">
      <c r="A64" s="55">
        <v>58</v>
      </c>
      <c r="B64" s="11" t="s">
        <v>46</v>
      </c>
      <c r="C64" s="56" t="s">
        <v>128</v>
      </c>
      <c r="D64" s="57">
        <v>1</v>
      </c>
      <c r="E64" s="58" t="s">
        <v>15</v>
      </c>
      <c r="F64" s="59">
        <v>0</v>
      </c>
      <c r="G64" s="60">
        <f t="shared" si="0"/>
        <v>0</v>
      </c>
      <c r="H64" s="61">
        <f t="shared" si="1"/>
        <v>0</v>
      </c>
      <c r="I64" s="60">
        <f t="shared" si="2"/>
        <v>0</v>
      </c>
      <c r="J64" s="62">
        <v>20</v>
      </c>
      <c r="K64" s="63">
        <f t="shared" si="3"/>
        <v>0</v>
      </c>
      <c r="L64" s="4"/>
    </row>
    <row r="65" spans="1:12" s="7" customFormat="1" ht="15">
      <c r="A65" s="55">
        <v>59</v>
      </c>
      <c r="B65" s="11" t="s">
        <v>47</v>
      </c>
      <c r="C65" s="56" t="s">
        <v>129</v>
      </c>
      <c r="D65" s="57">
        <v>1</v>
      </c>
      <c r="E65" s="58" t="s">
        <v>15</v>
      </c>
      <c r="F65" s="59">
        <v>0</v>
      </c>
      <c r="G65" s="60">
        <f t="shared" si="0"/>
        <v>0</v>
      </c>
      <c r="H65" s="61">
        <f t="shared" si="1"/>
        <v>0</v>
      </c>
      <c r="I65" s="60">
        <f t="shared" si="2"/>
        <v>0</v>
      </c>
      <c r="J65" s="62">
        <v>20</v>
      </c>
      <c r="K65" s="63">
        <f t="shared" si="3"/>
        <v>0</v>
      </c>
      <c r="L65" s="4"/>
    </row>
    <row r="66" spans="1:12" s="7" customFormat="1" ht="15">
      <c r="A66" s="55">
        <v>60</v>
      </c>
      <c r="B66" s="11" t="s">
        <v>48</v>
      </c>
      <c r="C66" s="56" t="s">
        <v>130</v>
      </c>
      <c r="D66" s="57">
        <v>2</v>
      </c>
      <c r="E66" s="58" t="s">
        <v>15</v>
      </c>
      <c r="F66" s="59">
        <v>0</v>
      </c>
      <c r="G66" s="60">
        <f t="shared" si="0"/>
        <v>0</v>
      </c>
      <c r="H66" s="61">
        <f t="shared" si="1"/>
        <v>0</v>
      </c>
      <c r="I66" s="60">
        <f t="shared" si="2"/>
        <v>0</v>
      </c>
      <c r="J66" s="62">
        <v>20</v>
      </c>
      <c r="K66" s="63">
        <f t="shared" si="3"/>
        <v>0</v>
      </c>
      <c r="L66" s="4"/>
    </row>
    <row r="67" spans="1:12" s="7" customFormat="1" ht="15">
      <c r="A67" s="55">
        <v>61</v>
      </c>
      <c r="B67" s="11" t="s">
        <v>49</v>
      </c>
      <c r="C67" s="56" t="s">
        <v>131</v>
      </c>
      <c r="D67" s="57">
        <v>2</v>
      </c>
      <c r="E67" s="58" t="s">
        <v>15</v>
      </c>
      <c r="F67" s="59">
        <v>0</v>
      </c>
      <c r="G67" s="60">
        <f t="shared" si="0"/>
        <v>0</v>
      </c>
      <c r="H67" s="61">
        <f t="shared" si="1"/>
        <v>0</v>
      </c>
      <c r="I67" s="60">
        <f t="shared" si="2"/>
        <v>0</v>
      </c>
      <c r="J67" s="62">
        <v>20</v>
      </c>
      <c r="K67" s="63">
        <f t="shared" si="3"/>
        <v>0</v>
      </c>
      <c r="L67" s="4"/>
    </row>
    <row r="68" spans="1:12" s="7" customFormat="1" ht="15">
      <c r="A68" s="55">
        <v>62</v>
      </c>
      <c r="B68" s="11" t="s">
        <v>50</v>
      </c>
      <c r="C68" s="56" t="s">
        <v>132</v>
      </c>
      <c r="D68" s="57">
        <v>2</v>
      </c>
      <c r="E68" s="58" t="s">
        <v>15</v>
      </c>
      <c r="F68" s="59">
        <v>0</v>
      </c>
      <c r="G68" s="60">
        <f t="shared" si="0"/>
        <v>0</v>
      </c>
      <c r="H68" s="61">
        <f t="shared" si="1"/>
        <v>0</v>
      </c>
      <c r="I68" s="60">
        <f t="shared" si="2"/>
        <v>0</v>
      </c>
      <c r="J68" s="62">
        <v>20</v>
      </c>
      <c r="K68" s="63">
        <f t="shared" si="3"/>
        <v>0</v>
      </c>
      <c r="L68" s="4"/>
    </row>
    <row r="69" spans="1:12" s="7" customFormat="1" ht="76.5">
      <c r="A69" s="55">
        <v>63</v>
      </c>
      <c r="B69" s="11" t="s">
        <v>51</v>
      </c>
      <c r="C69" s="56" t="s">
        <v>208</v>
      </c>
      <c r="D69" s="57">
        <v>5</v>
      </c>
      <c r="E69" s="58" t="s">
        <v>15</v>
      </c>
      <c r="F69" s="59">
        <v>0</v>
      </c>
      <c r="G69" s="60">
        <f t="shared" si="0"/>
        <v>0</v>
      </c>
      <c r="H69" s="61">
        <f t="shared" si="1"/>
        <v>0</v>
      </c>
      <c r="I69" s="60">
        <f t="shared" si="2"/>
        <v>0</v>
      </c>
      <c r="J69" s="62">
        <v>20</v>
      </c>
      <c r="K69" s="63">
        <f t="shared" si="3"/>
        <v>0</v>
      </c>
      <c r="L69" s="4"/>
    </row>
    <row r="70" spans="1:12" s="7" customFormat="1" ht="15">
      <c r="A70" s="55">
        <v>64</v>
      </c>
      <c r="B70" s="11" t="s">
        <v>52</v>
      </c>
      <c r="C70" s="56" t="s">
        <v>133</v>
      </c>
      <c r="D70" s="57">
        <v>1</v>
      </c>
      <c r="E70" s="58" t="s">
        <v>15</v>
      </c>
      <c r="F70" s="59">
        <v>0</v>
      </c>
      <c r="G70" s="60">
        <f t="shared" si="0"/>
        <v>0</v>
      </c>
      <c r="H70" s="61">
        <f t="shared" si="1"/>
        <v>0</v>
      </c>
      <c r="I70" s="60">
        <f t="shared" si="2"/>
        <v>0</v>
      </c>
      <c r="J70" s="62">
        <v>20</v>
      </c>
      <c r="K70" s="63">
        <f t="shared" si="3"/>
        <v>0</v>
      </c>
      <c r="L70" s="4"/>
    </row>
    <row r="71" spans="1:12" s="7" customFormat="1" ht="15">
      <c r="A71" s="55">
        <v>65</v>
      </c>
      <c r="B71" s="11" t="s">
        <v>53</v>
      </c>
      <c r="C71" s="56" t="s">
        <v>134</v>
      </c>
      <c r="D71" s="57">
        <v>1</v>
      </c>
      <c r="E71" s="58" t="s">
        <v>15</v>
      </c>
      <c r="F71" s="59">
        <v>0</v>
      </c>
      <c r="G71" s="60">
        <f t="shared" si="0"/>
        <v>0</v>
      </c>
      <c r="H71" s="61">
        <f t="shared" si="1"/>
        <v>0</v>
      </c>
      <c r="I71" s="60">
        <f t="shared" si="2"/>
        <v>0</v>
      </c>
      <c r="J71" s="62">
        <v>20</v>
      </c>
      <c r="K71" s="63">
        <f t="shared" si="3"/>
        <v>0</v>
      </c>
      <c r="L71" s="4"/>
    </row>
    <row r="72" spans="1:12" s="7" customFormat="1" ht="15">
      <c r="A72" s="55">
        <v>66</v>
      </c>
      <c r="B72" s="11" t="s">
        <v>54</v>
      </c>
      <c r="C72" s="56" t="s">
        <v>135</v>
      </c>
      <c r="D72" s="57">
        <v>1</v>
      </c>
      <c r="E72" s="58" t="s">
        <v>15</v>
      </c>
      <c r="F72" s="59">
        <v>0</v>
      </c>
      <c r="G72" s="60">
        <f t="shared" si="0"/>
        <v>0</v>
      </c>
      <c r="H72" s="61">
        <f t="shared" si="1"/>
        <v>0</v>
      </c>
      <c r="I72" s="60">
        <f t="shared" si="2"/>
        <v>0</v>
      </c>
      <c r="J72" s="62">
        <v>20</v>
      </c>
      <c r="K72" s="63">
        <f t="shared" si="3"/>
        <v>0</v>
      </c>
      <c r="L72" s="4"/>
    </row>
    <row r="73" spans="1:12" s="7" customFormat="1" ht="165.75">
      <c r="A73" s="55">
        <v>67</v>
      </c>
      <c r="B73" s="11" t="s">
        <v>55</v>
      </c>
      <c r="C73" s="56" t="s">
        <v>209</v>
      </c>
      <c r="D73" s="57">
        <v>5</v>
      </c>
      <c r="E73" s="58" t="s">
        <v>15</v>
      </c>
      <c r="F73" s="59">
        <v>0</v>
      </c>
      <c r="G73" s="60">
        <f t="shared" si="0"/>
        <v>0</v>
      </c>
      <c r="H73" s="61">
        <f t="shared" si="1"/>
        <v>0</v>
      </c>
      <c r="I73" s="60">
        <f t="shared" si="2"/>
        <v>0</v>
      </c>
      <c r="J73" s="62">
        <v>20</v>
      </c>
      <c r="K73" s="63">
        <f t="shared" si="3"/>
        <v>0</v>
      </c>
      <c r="L73" s="4"/>
    </row>
    <row r="74" spans="1:12" s="7" customFormat="1" ht="15">
      <c r="A74" s="55">
        <v>68</v>
      </c>
      <c r="B74" s="11" t="s">
        <v>56</v>
      </c>
      <c r="C74" s="56" t="s">
        <v>136</v>
      </c>
      <c r="D74" s="57">
        <v>10</v>
      </c>
      <c r="E74" s="58" t="s">
        <v>15</v>
      </c>
      <c r="F74" s="59">
        <v>0</v>
      </c>
      <c r="G74" s="60">
        <f t="shared" si="0"/>
        <v>0</v>
      </c>
      <c r="H74" s="61">
        <f t="shared" si="1"/>
        <v>0</v>
      </c>
      <c r="I74" s="60">
        <f t="shared" si="2"/>
        <v>0</v>
      </c>
      <c r="J74" s="62">
        <v>20</v>
      </c>
      <c r="K74" s="63">
        <f t="shared" si="3"/>
        <v>0</v>
      </c>
      <c r="L74" s="4"/>
    </row>
    <row r="75" spans="1:12" s="7" customFormat="1" ht="15">
      <c r="A75" s="55">
        <v>69</v>
      </c>
      <c r="B75" s="11" t="s">
        <v>57</v>
      </c>
      <c r="C75" s="56" t="s">
        <v>137</v>
      </c>
      <c r="D75" s="57">
        <v>10</v>
      </c>
      <c r="E75" s="58" t="s">
        <v>15</v>
      </c>
      <c r="F75" s="59">
        <v>0</v>
      </c>
      <c r="G75" s="60">
        <f t="shared" si="0"/>
        <v>0</v>
      </c>
      <c r="H75" s="61">
        <f t="shared" si="1"/>
        <v>0</v>
      </c>
      <c r="I75" s="60">
        <f t="shared" si="2"/>
        <v>0</v>
      </c>
      <c r="J75" s="62">
        <v>20</v>
      </c>
      <c r="K75" s="63">
        <f t="shared" si="3"/>
        <v>0</v>
      </c>
      <c r="L75" s="4"/>
    </row>
    <row r="76" spans="1:12" s="7" customFormat="1" ht="51">
      <c r="A76" s="55">
        <v>70</v>
      </c>
      <c r="B76" s="11" t="s">
        <v>58</v>
      </c>
      <c r="C76" s="56" t="s">
        <v>210</v>
      </c>
      <c r="D76" s="57">
        <v>1</v>
      </c>
      <c r="E76" s="58" t="s">
        <v>15</v>
      </c>
      <c r="F76" s="59">
        <v>0</v>
      </c>
      <c r="G76" s="60">
        <f t="shared" si="0"/>
        <v>0</v>
      </c>
      <c r="H76" s="61">
        <f t="shared" si="1"/>
        <v>0</v>
      </c>
      <c r="I76" s="60">
        <f t="shared" si="2"/>
        <v>0</v>
      </c>
      <c r="J76" s="62">
        <v>20</v>
      </c>
      <c r="K76" s="63">
        <f t="shared" si="3"/>
        <v>0</v>
      </c>
      <c r="L76" s="4"/>
    </row>
    <row r="77" spans="1:12" s="7" customFormat="1" ht="38.25">
      <c r="A77" s="55">
        <v>71</v>
      </c>
      <c r="B77" s="11" t="s">
        <v>59</v>
      </c>
      <c r="C77" s="56" t="s">
        <v>284</v>
      </c>
      <c r="D77" s="57">
        <v>2</v>
      </c>
      <c r="E77" s="58" t="s">
        <v>15</v>
      </c>
      <c r="F77" s="59">
        <v>0</v>
      </c>
      <c r="G77" s="60">
        <f t="shared" si="0"/>
        <v>0</v>
      </c>
      <c r="H77" s="61">
        <f t="shared" si="1"/>
        <v>0</v>
      </c>
      <c r="I77" s="60">
        <f t="shared" si="2"/>
        <v>0</v>
      </c>
      <c r="J77" s="62">
        <v>20</v>
      </c>
      <c r="K77" s="63">
        <f t="shared" si="3"/>
        <v>0</v>
      </c>
      <c r="L77" s="4"/>
    </row>
    <row r="78" spans="1:12" s="7" customFormat="1" ht="25.5">
      <c r="A78" s="55">
        <v>72</v>
      </c>
      <c r="B78" s="11" t="s">
        <v>60</v>
      </c>
      <c r="C78" s="56" t="s">
        <v>211</v>
      </c>
      <c r="D78" s="57">
        <v>1</v>
      </c>
      <c r="E78" s="58" t="s">
        <v>15</v>
      </c>
      <c r="F78" s="59">
        <v>0</v>
      </c>
      <c r="G78" s="60">
        <f t="shared" si="0"/>
        <v>0</v>
      </c>
      <c r="H78" s="61">
        <f t="shared" si="1"/>
        <v>0</v>
      </c>
      <c r="I78" s="60">
        <f t="shared" si="2"/>
        <v>0</v>
      </c>
      <c r="J78" s="62">
        <v>20</v>
      </c>
      <c r="K78" s="63">
        <f t="shared" si="3"/>
        <v>0</v>
      </c>
      <c r="L78" s="4"/>
    </row>
    <row r="79" spans="1:12" s="7" customFormat="1" ht="51">
      <c r="A79" s="55">
        <v>73</v>
      </c>
      <c r="B79" s="11" t="s">
        <v>61</v>
      </c>
      <c r="C79" s="56" t="s">
        <v>212</v>
      </c>
      <c r="D79" s="57">
        <v>1</v>
      </c>
      <c r="E79" s="58" t="s">
        <v>15</v>
      </c>
      <c r="F79" s="59">
        <v>0</v>
      </c>
      <c r="G79" s="60">
        <f t="shared" si="0"/>
        <v>0</v>
      </c>
      <c r="H79" s="61">
        <f t="shared" si="1"/>
        <v>0</v>
      </c>
      <c r="I79" s="60">
        <f t="shared" si="2"/>
        <v>0</v>
      </c>
      <c r="J79" s="62">
        <v>20</v>
      </c>
      <c r="K79" s="63">
        <f t="shared" si="3"/>
        <v>0</v>
      </c>
      <c r="L79" s="4"/>
    </row>
    <row r="80" spans="1:12" s="7" customFormat="1" ht="66.75" customHeight="1">
      <c r="A80" s="55">
        <v>74</v>
      </c>
      <c r="B80" s="11" t="s">
        <v>62</v>
      </c>
      <c r="C80" s="56" t="s">
        <v>213</v>
      </c>
      <c r="D80" s="57">
        <v>1</v>
      </c>
      <c r="E80" s="58" t="s">
        <v>15</v>
      </c>
      <c r="F80" s="59">
        <v>0</v>
      </c>
      <c r="G80" s="60">
        <f t="shared" si="0"/>
        <v>0</v>
      </c>
      <c r="H80" s="61">
        <f t="shared" si="1"/>
        <v>0</v>
      </c>
      <c r="I80" s="60">
        <f t="shared" si="2"/>
        <v>0</v>
      </c>
      <c r="J80" s="62">
        <v>20</v>
      </c>
      <c r="K80" s="63">
        <f t="shared" si="3"/>
        <v>0</v>
      </c>
      <c r="L80" s="4"/>
    </row>
    <row r="81" spans="1:12" s="7" customFormat="1" ht="76.5" customHeight="1">
      <c r="A81" s="55">
        <v>75</v>
      </c>
      <c r="B81" s="11" t="s">
        <v>63</v>
      </c>
      <c r="C81" s="56" t="s">
        <v>214</v>
      </c>
      <c r="D81" s="57">
        <v>2</v>
      </c>
      <c r="E81" s="58" t="s">
        <v>15</v>
      </c>
      <c r="F81" s="59">
        <v>0</v>
      </c>
      <c r="G81" s="60">
        <f t="shared" si="0"/>
        <v>0</v>
      </c>
      <c r="H81" s="61">
        <f t="shared" si="1"/>
        <v>0</v>
      </c>
      <c r="I81" s="60">
        <f t="shared" si="2"/>
        <v>0</v>
      </c>
      <c r="J81" s="62">
        <v>20</v>
      </c>
      <c r="K81" s="63">
        <f t="shared" si="3"/>
        <v>0</v>
      </c>
      <c r="L81" s="4"/>
    </row>
    <row r="82" spans="1:12" s="7" customFormat="1" ht="51">
      <c r="A82" s="55">
        <v>76</v>
      </c>
      <c r="B82" s="11" t="s">
        <v>64</v>
      </c>
      <c r="C82" s="56" t="s">
        <v>215</v>
      </c>
      <c r="D82" s="57">
        <v>2</v>
      </c>
      <c r="E82" s="58" t="s">
        <v>15</v>
      </c>
      <c r="F82" s="59">
        <v>0</v>
      </c>
      <c r="G82" s="60">
        <f t="shared" si="0"/>
        <v>0</v>
      </c>
      <c r="H82" s="61">
        <f t="shared" si="1"/>
        <v>0</v>
      </c>
      <c r="I82" s="60">
        <f t="shared" si="2"/>
        <v>0</v>
      </c>
      <c r="J82" s="62">
        <v>20</v>
      </c>
      <c r="K82" s="63">
        <f t="shared" si="3"/>
        <v>0</v>
      </c>
      <c r="L82" s="4"/>
    </row>
    <row r="83" spans="1:12" s="7" customFormat="1" ht="63.75">
      <c r="A83" s="55">
        <v>77</v>
      </c>
      <c r="B83" s="11" t="s">
        <v>65</v>
      </c>
      <c r="C83" s="56" t="s">
        <v>216</v>
      </c>
      <c r="D83" s="57">
        <v>1</v>
      </c>
      <c r="E83" s="58" t="s">
        <v>15</v>
      </c>
      <c r="F83" s="59">
        <v>0</v>
      </c>
      <c r="G83" s="60">
        <f t="shared" si="0"/>
        <v>0</v>
      </c>
      <c r="H83" s="61">
        <f t="shared" si="1"/>
        <v>0</v>
      </c>
      <c r="I83" s="60">
        <f t="shared" si="2"/>
        <v>0</v>
      </c>
      <c r="J83" s="62">
        <v>20</v>
      </c>
      <c r="K83" s="63">
        <f t="shared" si="3"/>
        <v>0</v>
      </c>
      <c r="L83" s="4"/>
    </row>
    <row r="84" spans="1:12" s="7" customFormat="1" ht="63.75">
      <c r="A84" s="55">
        <v>78</v>
      </c>
      <c r="B84" s="11" t="s">
        <v>66</v>
      </c>
      <c r="C84" s="56" t="s">
        <v>217</v>
      </c>
      <c r="D84" s="57">
        <v>1</v>
      </c>
      <c r="E84" s="58" t="s">
        <v>15</v>
      </c>
      <c r="F84" s="59">
        <v>0</v>
      </c>
      <c r="G84" s="60">
        <f t="shared" si="0"/>
        <v>0</v>
      </c>
      <c r="H84" s="61">
        <f t="shared" si="1"/>
        <v>0</v>
      </c>
      <c r="I84" s="60">
        <f t="shared" si="2"/>
        <v>0</v>
      </c>
      <c r="J84" s="62">
        <v>20</v>
      </c>
      <c r="K84" s="63">
        <f t="shared" si="3"/>
        <v>0</v>
      </c>
      <c r="L84" s="4"/>
    </row>
    <row r="85" spans="1:12" s="7" customFormat="1" ht="140.25">
      <c r="A85" s="55">
        <v>79</v>
      </c>
      <c r="B85" s="11" t="s">
        <v>67</v>
      </c>
      <c r="C85" s="56" t="s">
        <v>218</v>
      </c>
      <c r="D85" s="57">
        <v>1</v>
      </c>
      <c r="E85" s="58" t="s">
        <v>15</v>
      </c>
      <c r="F85" s="59">
        <v>0</v>
      </c>
      <c r="G85" s="60">
        <f t="shared" si="0"/>
        <v>0</v>
      </c>
      <c r="H85" s="61">
        <f t="shared" si="1"/>
        <v>0</v>
      </c>
      <c r="I85" s="60">
        <f t="shared" si="2"/>
        <v>0</v>
      </c>
      <c r="J85" s="62">
        <v>20</v>
      </c>
      <c r="K85" s="63">
        <f t="shared" si="3"/>
        <v>0</v>
      </c>
      <c r="L85" s="4"/>
    </row>
    <row r="86" spans="1:12" s="7" customFormat="1" ht="51">
      <c r="A86" s="55">
        <v>80</v>
      </c>
      <c r="B86" s="11" t="s">
        <v>68</v>
      </c>
      <c r="C86" s="56" t="s">
        <v>219</v>
      </c>
      <c r="D86" s="57">
        <v>1</v>
      </c>
      <c r="E86" s="58" t="s">
        <v>15</v>
      </c>
      <c r="F86" s="59">
        <v>0</v>
      </c>
      <c r="G86" s="60">
        <f t="shared" si="0"/>
        <v>0</v>
      </c>
      <c r="H86" s="61">
        <f t="shared" si="1"/>
        <v>0</v>
      </c>
      <c r="I86" s="60">
        <f t="shared" si="2"/>
        <v>0</v>
      </c>
      <c r="J86" s="62">
        <v>20</v>
      </c>
      <c r="K86" s="63">
        <f t="shared" si="3"/>
        <v>0</v>
      </c>
      <c r="L86" s="4"/>
    </row>
    <row r="87" spans="1:12" s="7" customFormat="1" ht="145.5" customHeight="1">
      <c r="A87" s="55">
        <v>81</v>
      </c>
      <c r="B87" s="11" t="s">
        <v>69</v>
      </c>
      <c r="C87" s="56" t="s">
        <v>220</v>
      </c>
      <c r="D87" s="57">
        <v>1</v>
      </c>
      <c r="E87" s="58" t="s">
        <v>15</v>
      </c>
      <c r="F87" s="59">
        <v>0</v>
      </c>
      <c r="G87" s="60">
        <f t="shared" si="0"/>
        <v>0</v>
      </c>
      <c r="H87" s="61">
        <f t="shared" si="1"/>
        <v>0</v>
      </c>
      <c r="I87" s="60">
        <f t="shared" si="2"/>
        <v>0</v>
      </c>
      <c r="J87" s="62">
        <v>20</v>
      </c>
      <c r="K87" s="63">
        <f t="shared" si="3"/>
        <v>0</v>
      </c>
      <c r="L87" s="4"/>
    </row>
    <row r="88" spans="1:12" s="7" customFormat="1" ht="267.75">
      <c r="A88" s="55">
        <v>82</v>
      </c>
      <c r="B88" s="11" t="s">
        <v>70</v>
      </c>
      <c r="C88" s="56" t="s">
        <v>296</v>
      </c>
      <c r="D88" s="57">
        <v>1</v>
      </c>
      <c r="E88" s="58" t="s">
        <v>15</v>
      </c>
      <c r="F88" s="59">
        <v>0</v>
      </c>
      <c r="G88" s="60">
        <f t="shared" si="0"/>
        <v>0</v>
      </c>
      <c r="H88" s="61">
        <f t="shared" si="1"/>
        <v>0</v>
      </c>
      <c r="I88" s="60">
        <f t="shared" si="2"/>
        <v>0</v>
      </c>
      <c r="J88" s="62">
        <v>20</v>
      </c>
      <c r="K88" s="63">
        <f t="shared" si="3"/>
        <v>0</v>
      </c>
      <c r="L88" s="4"/>
    </row>
    <row r="89" spans="1:12" s="7" customFormat="1" ht="25.5">
      <c r="A89" s="55">
        <v>83</v>
      </c>
      <c r="B89" s="11" t="s">
        <v>71</v>
      </c>
      <c r="C89" s="56" t="s">
        <v>221</v>
      </c>
      <c r="D89" s="57">
        <v>1</v>
      </c>
      <c r="E89" s="58" t="s">
        <v>15</v>
      </c>
      <c r="F89" s="59">
        <v>0</v>
      </c>
      <c r="G89" s="60">
        <f t="shared" si="0"/>
        <v>0</v>
      </c>
      <c r="H89" s="61">
        <f t="shared" si="1"/>
        <v>0</v>
      </c>
      <c r="I89" s="60">
        <f t="shared" si="2"/>
        <v>0</v>
      </c>
      <c r="J89" s="62">
        <v>20</v>
      </c>
      <c r="K89" s="63">
        <f t="shared" si="3"/>
        <v>0</v>
      </c>
      <c r="L89" s="4"/>
    </row>
    <row r="90" spans="1:12" s="7" customFormat="1" ht="67.5" customHeight="1">
      <c r="A90" s="55">
        <v>84</v>
      </c>
      <c r="B90" s="11" t="s">
        <v>72</v>
      </c>
      <c r="C90" s="56" t="s">
        <v>115</v>
      </c>
      <c r="D90" s="57">
        <v>1</v>
      </c>
      <c r="E90" s="58" t="s">
        <v>15</v>
      </c>
      <c r="F90" s="59">
        <v>0</v>
      </c>
      <c r="G90" s="60">
        <f t="shared" si="0"/>
        <v>0</v>
      </c>
      <c r="H90" s="61">
        <f t="shared" si="1"/>
        <v>0</v>
      </c>
      <c r="I90" s="60">
        <f t="shared" si="2"/>
        <v>0</v>
      </c>
      <c r="J90" s="62">
        <v>20</v>
      </c>
      <c r="K90" s="63">
        <f t="shared" si="3"/>
        <v>0</v>
      </c>
      <c r="L90" s="4"/>
    </row>
    <row r="91" spans="1:12" s="7" customFormat="1" ht="76.5">
      <c r="A91" s="55">
        <v>85</v>
      </c>
      <c r="B91" s="11" t="s">
        <v>73</v>
      </c>
      <c r="C91" s="56" t="s">
        <v>258</v>
      </c>
      <c r="D91" s="57">
        <v>1</v>
      </c>
      <c r="E91" s="58" t="s">
        <v>15</v>
      </c>
      <c r="F91" s="59">
        <v>0</v>
      </c>
      <c r="G91" s="60">
        <f t="shared" si="0"/>
        <v>0</v>
      </c>
      <c r="H91" s="61">
        <f t="shared" si="1"/>
        <v>0</v>
      </c>
      <c r="I91" s="60">
        <f t="shared" si="2"/>
        <v>0</v>
      </c>
      <c r="J91" s="62">
        <v>20</v>
      </c>
      <c r="K91" s="63">
        <f t="shared" si="3"/>
        <v>0</v>
      </c>
      <c r="L91" s="4"/>
    </row>
    <row r="92" spans="1:12" s="7" customFormat="1" ht="38.25">
      <c r="A92" s="55">
        <v>86</v>
      </c>
      <c r="B92" s="11" t="s">
        <v>74</v>
      </c>
      <c r="C92" s="56" t="s">
        <v>222</v>
      </c>
      <c r="D92" s="57">
        <v>1</v>
      </c>
      <c r="E92" s="58" t="s">
        <v>15</v>
      </c>
      <c r="F92" s="59">
        <v>0</v>
      </c>
      <c r="G92" s="60">
        <f t="shared" si="0"/>
        <v>0</v>
      </c>
      <c r="H92" s="61">
        <f t="shared" si="1"/>
        <v>0</v>
      </c>
      <c r="I92" s="60">
        <f t="shared" si="2"/>
        <v>0</v>
      </c>
      <c r="J92" s="62">
        <v>20</v>
      </c>
      <c r="K92" s="63">
        <f t="shared" si="3"/>
        <v>0</v>
      </c>
      <c r="L92" s="4"/>
    </row>
    <row r="93" spans="1:12" s="7" customFormat="1" ht="63.75">
      <c r="A93" s="55">
        <v>87</v>
      </c>
      <c r="B93" s="11" t="s">
        <v>75</v>
      </c>
      <c r="C93" s="56" t="s">
        <v>223</v>
      </c>
      <c r="D93" s="57">
        <v>1</v>
      </c>
      <c r="E93" s="58" t="s">
        <v>15</v>
      </c>
      <c r="F93" s="59">
        <v>0</v>
      </c>
      <c r="G93" s="60">
        <f t="shared" si="0"/>
        <v>0</v>
      </c>
      <c r="H93" s="61">
        <f t="shared" si="1"/>
        <v>0</v>
      </c>
      <c r="I93" s="60">
        <f t="shared" si="2"/>
        <v>0</v>
      </c>
      <c r="J93" s="62">
        <v>20</v>
      </c>
      <c r="K93" s="63">
        <f t="shared" si="3"/>
        <v>0</v>
      </c>
      <c r="L93" s="4"/>
    </row>
    <row r="94" spans="1:12" s="7" customFormat="1" ht="89.25">
      <c r="A94" s="55">
        <v>88</v>
      </c>
      <c r="B94" s="11" t="s">
        <v>76</v>
      </c>
      <c r="C94" s="56" t="s">
        <v>224</v>
      </c>
      <c r="D94" s="57">
        <v>1</v>
      </c>
      <c r="E94" s="58" t="s">
        <v>15</v>
      </c>
      <c r="F94" s="59">
        <v>0</v>
      </c>
      <c r="G94" s="60">
        <f t="shared" si="0"/>
        <v>0</v>
      </c>
      <c r="H94" s="61">
        <f t="shared" si="1"/>
        <v>0</v>
      </c>
      <c r="I94" s="60">
        <f t="shared" si="2"/>
        <v>0</v>
      </c>
      <c r="J94" s="62">
        <v>20</v>
      </c>
      <c r="K94" s="63">
        <f t="shared" si="3"/>
        <v>0</v>
      </c>
      <c r="L94" s="4"/>
    </row>
    <row r="95" spans="1:12" s="7" customFormat="1" ht="51">
      <c r="A95" s="55">
        <v>89</v>
      </c>
      <c r="B95" s="11" t="s">
        <v>77</v>
      </c>
      <c r="C95" s="56" t="s">
        <v>225</v>
      </c>
      <c r="D95" s="57">
        <v>1</v>
      </c>
      <c r="E95" s="58" t="s">
        <v>15</v>
      </c>
      <c r="F95" s="59">
        <v>0</v>
      </c>
      <c r="G95" s="60">
        <f t="shared" si="0"/>
        <v>0</v>
      </c>
      <c r="H95" s="61">
        <f t="shared" si="1"/>
        <v>0</v>
      </c>
      <c r="I95" s="60">
        <f t="shared" si="2"/>
        <v>0</v>
      </c>
      <c r="J95" s="62">
        <v>20</v>
      </c>
      <c r="K95" s="63">
        <f t="shared" si="3"/>
        <v>0</v>
      </c>
      <c r="L95" s="4"/>
    </row>
    <row r="96" spans="1:12" s="7" customFormat="1" ht="25.5">
      <c r="A96" s="55">
        <v>90</v>
      </c>
      <c r="B96" s="11" t="s">
        <v>78</v>
      </c>
      <c r="C96" s="56" t="s">
        <v>226</v>
      </c>
      <c r="D96" s="57">
        <v>2</v>
      </c>
      <c r="E96" s="58" t="s">
        <v>15</v>
      </c>
      <c r="F96" s="59">
        <v>0</v>
      </c>
      <c r="G96" s="60">
        <f t="shared" si="0"/>
        <v>0</v>
      </c>
      <c r="H96" s="61">
        <f t="shared" si="1"/>
        <v>0</v>
      </c>
      <c r="I96" s="60">
        <f t="shared" si="2"/>
        <v>0</v>
      </c>
      <c r="J96" s="62">
        <v>20</v>
      </c>
      <c r="K96" s="63">
        <f t="shared" si="3"/>
        <v>0</v>
      </c>
      <c r="L96" s="4"/>
    </row>
    <row r="97" spans="1:12" s="7" customFormat="1" ht="165.75">
      <c r="A97" s="55">
        <v>91</v>
      </c>
      <c r="B97" s="11" t="s">
        <v>79</v>
      </c>
      <c r="C97" s="56" t="s">
        <v>227</v>
      </c>
      <c r="D97" s="57">
        <v>2</v>
      </c>
      <c r="E97" s="58" t="s">
        <v>15</v>
      </c>
      <c r="F97" s="59">
        <v>0</v>
      </c>
      <c r="G97" s="60">
        <f t="shared" si="0"/>
        <v>0</v>
      </c>
      <c r="H97" s="61">
        <f t="shared" si="1"/>
        <v>0</v>
      </c>
      <c r="I97" s="60">
        <f t="shared" si="2"/>
        <v>0</v>
      </c>
      <c r="J97" s="62">
        <v>20</v>
      </c>
      <c r="K97" s="63">
        <f t="shared" si="3"/>
        <v>0</v>
      </c>
      <c r="L97" s="4"/>
    </row>
    <row r="98" spans="1:12" s="7" customFormat="1" ht="25.5">
      <c r="A98" s="55">
        <v>92</v>
      </c>
      <c r="B98" s="11" t="s">
        <v>80</v>
      </c>
      <c r="C98" s="56" t="s">
        <v>285</v>
      </c>
      <c r="D98" s="57">
        <v>1</v>
      </c>
      <c r="E98" s="58" t="s">
        <v>15</v>
      </c>
      <c r="F98" s="59">
        <v>0</v>
      </c>
      <c r="G98" s="60">
        <f t="shared" si="0"/>
        <v>0</v>
      </c>
      <c r="H98" s="61">
        <f t="shared" si="1"/>
        <v>0</v>
      </c>
      <c r="I98" s="60">
        <f t="shared" si="2"/>
        <v>0</v>
      </c>
      <c r="J98" s="62">
        <v>20</v>
      </c>
      <c r="K98" s="63">
        <f t="shared" si="3"/>
        <v>0</v>
      </c>
      <c r="L98" s="4"/>
    </row>
    <row r="99" spans="1:12" s="7" customFormat="1" ht="102">
      <c r="A99" s="55">
        <v>93</v>
      </c>
      <c r="B99" s="11" t="s">
        <v>81</v>
      </c>
      <c r="C99" s="56" t="s">
        <v>320</v>
      </c>
      <c r="D99" s="57">
        <v>1</v>
      </c>
      <c r="E99" s="58" t="s">
        <v>15</v>
      </c>
      <c r="F99" s="59">
        <v>0</v>
      </c>
      <c r="G99" s="60">
        <f t="shared" si="0"/>
        <v>0</v>
      </c>
      <c r="H99" s="61">
        <f t="shared" si="1"/>
        <v>0</v>
      </c>
      <c r="I99" s="60">
        <f t="shared" si="2"/>
        <v>0</v>
      </c>
      <c r="J99" s="62">
        <v>20</v>
      </c>
      <c r="K99" s="63">
        <f t="shared" si="3"/>
        <v>0</v>
      </c>
      <c r="L99" s="4"/>
    </row>
    <row r="100" spans="1:12" s="7" customFormat="1" ht="51">
      <c r="A100" s="55">
        <v>94</v>
      </c>
      <c r="B100" s="11" t="s">
        <v>82</v>
      </c>
      <c r="C100" s="56" t="s">
        <v>228</v>
      </c>
      <c r="D100" s="57">
        <v>1</v>
      </c>
      <c r="E100" s="58" t="s">
        <v>15</v>
      </c>
      <c r="F100" s="59">
        <v>0</v>
      </c>
      <c r="G100" s="60">
        <f t="shared" si="0"/>
        <v>0</v>
      </c>
      <c r="H100" s="61">
        <f t="shared" si="1"/>
        <v>0</v>
      </c>
      <c r="I100" s="60">
        <f t="shared" si="2"/>
        <v>0</v>
      </c>
      <c r="J100" s="62">
        <v>20</v>
      </c>
      <c r="K100" s="63">
        <f t="shared" si="3"/>
        <v>0</v>
      </c>
      <c r="L100" s="4"/>
    </row>
    <row r="101" spans="1:12" s="7" customFormat="1" ht="127.5">
      <c r="A101" s="55">
        <v>95</v>
      </c>
      <c r="B101" s="11" t="s">
        <v>83</v>
      </c>
      <c r="C101" s="56" t="s">
        <v>286</v>
      </c>
      <c r="D101" s="57">
        <v>1</v>
      </c>
      <c r="E101" s="58" t="s">
        <v>15</v>
      </c>
      <c r="F101" s="59">
        <v>0</v>
      </c>
      <c r="G101" s="60">
        <f t="shared" si="0"/>
        <v>0</v>
      </c>
      <c r="H101" s="61">
        <f t="shared" si="1"/>
        <v>0</v>
      </c>
      <c r="I101" s="60">
        <f t="shared" si="2"/>
        <v>0</v>
      </c>
      <c r="J101" s="62">
        <v>20</v>
      </c>
      <c r="K101" s="63">
        <f t="shared" si="3"/>
        <v>0</v>
      </c>
      <c r="L101" s="4"/>
    </row>
    <row r="102" spans="1:12" s="7" customFormat="1" ht="63.75">
      <c r="A102" s="55">
        <v>96</v>
      </c>
      <c r="B102" s="11" t="s">
        <v>84</v>
      </c>
      <c r="C102" s="56" t="s">
        <v>287</v>
      </c>
      <c r="D102" s="57">
        <v>2</v>
      </c>
      <c r="E102" s="58" t="s">
        <v>15</v>
      </c>
      <c r="F102" s="59">
        <v>0</v>
      </c>
      <c r="G102" s="60">
        <f t="shared" si="0"/>
        <v>0</v>
      </c>
      <c r="H102" s="61">
        <f t="shared" si="1"/>
        <v>0</v>
      </c>
      <c r="I102" s="60">
        <f t="shared" si="2"/>
        <v>0</v>
      </c>
      <c r="J102" s="62">
        <v>20</v>
      </c>
      <c r="K102" s="63">
        <f t="shared" si="3"/>
        <v>0</v>
      </c>
      <c r="L102" s="4"/>
    </row>
    <row r="103" spans="1:12" s="7" customFormat="1" ht="70.5" customHeight="1">
      <c r="A103" s="55">
        <v>97</v>
      </c>
      <c r="B103" s="11" t="s">
        <v>85</v>
      </c>
      <c r="C103" s="56" t="s">
        <v>229</v>
      </c>
      <c r="D103" s="57">
        <v>1</v>
      </c>
      <c r="E103" s="58" t="s">
        <v>15</v>
      </c>
      <c r="F103" s="59">
        <v>0</v>
      </c>
      <c r="G103" s="60">
        <f t="shared" si="0"/>
        <v>0</v>
      </c>
      <c r="H103" s="61">
        <f t="shared" si="1"/>
        <v>0</v>
      </c>
      <c r="I103" s="60">
        <f t="shared" si="2"/>
        <v>0</v>
      </c>
      <c r="J103" s="62">
        <v>20</v>
      </c>
      <c r="K103" s="63">
        <f t="shared" si="3"/>
        <v>0</v>
      </c>
      <c r="L103" s="4"/>
    </row>
    <row r="104" spans="1:12" s="7" customFormat="1" ht="114.75">
      <c r="A104" s="55">
        <v>98</v>
      </c>
      <c r="B104" s="11" t="s">
        <v>86</v>
      </c>
      <c r="C104" s="56" t="s">
        <v>230</v>
      </c>
      <c r="D104" s="57">
        <v>1</v>
      </c>
      <c r="E104" s="58" t="s">
        <v>15</v>
      </c>
      <c r="F104" s="59">
        <v>0</v>
      </c>
      <c r="G104" s="60">
        <f t="shared" si="0"/>
        <v>0</v>
      </c>
      <c r="H104" s="61">
        <f t="shared" si="1"/>
        <v>0</v>
      </c>
      <c r="I104" s="60">
        <f t="shared" si="2"/>
        <v>0</v>
      </c>
      <c r="J104" s="62">
        <v>20</v>
      </c>
      <c r="K104" s="63">
        <f t="shared" si="3"/>
        <v>0</v>
      </c>
      <c r="L104" s="4"/>
    </row>
    <row r="105" spans="1:12" s="7" customFormat="1" ht="76.5">
      <c r="A105" s="55">
        <v>99</v>
      </c>
      <c r="B105" s="11" t="s">
        <v>87</v>
      </c>
      <c r="C105" s="56" t="s">
        <v>231</v>
      </c>
      <c r="D105" s="57">
        <v>1</v>
      </c>
      <c r="E105" s="58" t="s">
        <v>15</v>
      </c>
      <c r="F105" s="59">
        <v>0</v>
      </c>
      <c r="G105" s="60">
        <f t="shared" si="0"/>
        <v>0</v>
      </c>
      <c r="H105" s="61">
        <f t="shared" si="1"/>
        <v>0</v>
      </c>
      <c r="I105" s="60">
        <f t="shared" si="2"/>
        <v>0</v>
      </c>
      <c r="J105" s="62">
        <v>20</v>
      </c>
      <c r="K105" s="63">
        <f t="shared" si="3"/>
        <v>0</v>
      </c>
      <c r="L105" s="4"/>
    </row>
    <row r="106" spans="1:12" s="7" customFormat="1" ht="288.75" customHeight="1">
      <c r="A106" s="55">
        <v>100</v>
      </c>
      <c r="B106" s="11" t="s">
        <v>88</v>
      </c>
      <c r="C106" s="56" t="s">
        <v>312</v>
      </c>
      <c r="D106" s="57">
        <v>3</v>
      </c>
      <c r="E106" s="58" t="s">
        <v>15</v>
      </c>
      <c r="F106" s="59">
        <v>0</v>
      </c>
      <c r="G106" s="60">
        <f t="shared" si="0"/>
        <v>0</v>
      </c>
      <c r="H106" s="61">
        <f t="shared" si="1"/>
        <v>0</v>
      </c>
      <c r="I106" s="60">
        <f t="shared" si="2"/>
        <v>0</v>
      </c>
      <c r="J106" s="62">
        <v>20</v>
      </c>
      <c r="K106" s="63">
        <f t="shared" si="3"/>
        <v>0</v>
      </c>
      <c r="L106" s="4"/>
    </row>
    <row r="107" spans="1:12" s="7" customFormat="1" ht="344.25">
      <c r="A107" s="55">
        <v>101</v>
      </c>
      <c r="B107" s="11" t="s">
        <v>89</v>
      </c>
      <c r="C107" s="56" t="s">
        <v>232</v>
      </c>
      <c r="D107" s="57">
        <v>2</v>
      </c>
      <c r="E107" s="58" t="s">
        <v>15</v>
      </c>
      <c r="F107" s="59">
        <v>0</v>
      </c>
      <c r="G107" s="60">
        <f t="shared" si="0"/>
        <v>0</v>
      </c>
      <c r="H107" s="61">
        <f t="shared" si="1"/>
        <v>0</v>
      </c>
      <c r="I107" s="60">
        <f t="shared" si="2"/>
        <v>0</v>
      </c>
      <c r="J107" s="62">
        <v>20</v>
      </c>
      <c r="K107" s="63">
        <f t="shared" si="3"/>
        <v>0</v>
      </c>
      <c r="L107" s="4"/>
    </row>
    <row r="108" spans="1:12" s="7" customFormat="1" ht="165.75">
      <c r="A108" s="55">
        <v>102</v>
      </c>
      <c r="B108" s="11" t="s">
        <v>90</v>
      </c>
      <c r="C108" s="56" t="s">
        <v>233</v>
      </c>
      <c r="D108" s="57">
        <v>1</v>
      </c>
      <c r="E108" s="58" t="s">
        <v>15</v>
      </c>
      <c r="F108" s="59">
        <v>0</v>
      </c>
      <c r="G108" s="60">
        <f t="shared" si="0"/>
        <v>0</v>
      </c>
      <c r="H108" s="61">
        <f t="shared" si="1"/>
        <v>0</v>
      </c>
      <c r="I108" s="60">
        <f t="shared" si="2"/>
        <v>0</v>
      </c>
      <c r="J108" s="62">
        <v>20</v>
      </c>
      <c r="K108" s="63">
        <f t="shared" si="3"/>
        <v>0</v>
      </c>
      <c r="L108" s="4"/>
    </row>
    <row r="109" spans="1:12" s="7" customFormat="1" ht="102">
      <c r="A109" s="55">
        <v>103</v>
      </c>
      <c r="B109" s="11" t="s">
        <v>113</v>
      </c>
      <c r="C109" s="56" t="s">
        <v>321</v>
      </c>
      <c r="D109" s="57">
        <v>1</v>
      </c>
      <c r="E109" s="58" t="s">
        <v>15</v>
      </c>
      <c r="F109" s="59">
        <v>0</v>
      </c>
      <c r="G109" s="60">
        <f t="shared" si="0"/>
        <v>0</v>
      </c>
      <c r="H109" s="61">
        <f t="shared" si="1"/>
        <v>0</v>
      </c>
      <c r="I109" s="60">
        <f t="shared" si="2"/>
        <v>0</v>
      </c>
      <c r="J109" s="62">
        <v>20</v>
      </c>
      <c r="K109" s="63">
        <f t="shared" si="3"/>
        <v>0</v>
      </c>
      <c r="L109" s="4"/>
    </row>
    <row r="110" spans="1:12" s="7" customFormat="1" ht="165.75">
      <c r="A110" s="55">
        <v>104</v>
      </c>
      <c r="B110" s="11" t="s">
        <v>91</v>
      </c>
      <c r="C110" s="56" t="s">
        <v>322</v>
      </c>
      <c r="D110" s="57">
        <v>1</v>
      </c>
      <c r="E110" s="58" t="s">
        <v>15</v>
      </c>
      <c r="F110" s="59">
        <v>0</v>
      </c>
      <c r="G110" s="60">
        <f t="shared" si="0"/>
        <v>0</v>
      </c>
      <c r="H110" s="61">
        <f t="shared" si="1"/>
        <v>0</v>
      </c>
      <c r="I110" s="60">
        <f t="shared" si="2"/>
        <v>0</v>
      </c>
      <c r="J110" s="62">
        <v>20</v>
      </c>
      <c r="K110" s="63">
        <f t="shared" si="3"/>
        <v>0</v>
      </c>
      <c r="L110" s="4"/>
    </row>
    <row r="111" spans="1:12" s="7" customFormat="1" ht="15">
      <c r="A111" s="55">
        <v>105</v>
      </c>
      <c r="B111" s="11" t="s">
        <v>259</v>
      </c>
      <c r="C111" s="56" t="s">
        <v>234</v>
      </c>
      <c r="D111" s="57">
        <v>2</v>
      </c>
      <c r="E111" s="58" t="s">
        <v>15</v>
      </c>
      <c r="F111" s="59">
        <v>0</v>
      </c>
      <c r="G111" s="60">
        <f t="shared" si="0"/>
        <v>0</v>
      </c>
      <c r="H111" s="61">
        <f t="shared" si="1"/>
        <v>0</v>
      </c>
      <c r="I111" s="60">
        <f t="shared" si="2"/>
        <v>0</v>
      </c>
      <c r="J111" s="62">
        <v>20</v>
      </c>
      <c r="K111" s="63">
        <f t="shared" si="3"/>
        <v>0</v>
      </c>
      <c r="L111" s="4"/>
    </row>
    <row r="112" spans="1:12" s="7" customFormat="1" ht="369.75">
      <c r="A112" s="55">
        <v>106</v>
      </c>
      <c r="B112" s="11" t="s">
        <v>92</v>
      </c>
      <c r="C112" s="56" t="s">
        <v>313</v>
      </c>
      <c r="D112" s="57">
        <v>2</v>
      </c>
      <c r="E112" s="58" t="s">
        <v>15</v>
      </c>
      <c r="F112" s="59">
        <v>0</v>
      </c>
      <c r="G112" s="60">
        <f t="shared" si="0"/>
        <v>0</v>
      </c>
      <c r="H112" s="61">
        <f t="shared" si="1"/>
        <v>0</v>
      </c>
      <c r="I112" s="60">
        <f t="shared" si="2"/>
        <v>0</v>
      </c>
      <c r="J112" s="62">
        <v>20</v>
      </c>
      <c r="K112" s="63">
        <f t="shared" si="3"/>
        <v>0</v>
      </c>
      <c r="L112" s="4"/>
    </row>
    <row r="113" spans="1:12" s="7" customFormat="1" ht="89.25">
      <c r="A113" s="55">
        <v>107</v>
      </c>
      <c r="B113" s="11" t="s">
        <v>93</v>
      </c>
      <c r="C113" s="56" t="s">
        <v>314</v>
      </c>
      <c r="D113" s="57">
        <v>1</v>
      </c>
      <c r="E113" s="58" t="s">
        <v>15</v>
      </c>
      <c r="F113" s="59">
        <v>0</v>
      </c>
      <c r="G113" s="60">
        <f t="shared" si="0"/>
        <v>0</v>
      </c>
      <c r="H113" s="61">
        <f t="shared" si="1"/>
        <v>0</v>
      </c>
      <c r="I113" s="60">
        <f t="shared" si="2"/>
        <v>0</v>
      </c>
      <c r="J113" s="62">
        <v>20</v>
      </c>
      <c r="K113" s="63">
        <f t="shared" si="3"/>
        <v>0</v>
      </c>
      <c r="L113" s="4"/>
    </row>
    <row r="114" spans="1:12" s="7" customFormat="1" ht="51">
      <c r="A114" s="55">
        <v>108</v>
      </c>
      <c r="B114" s="11" t="s">
        <v>94</v>
      </c>
      <c r="C114" s="56" t="s">
        <v>235</v>
      </c>
      <c r="D114" s="57">
        <v>1</v>
      </c>
      <c r="E114" s="58" t="s">
        <v>15</v>
      </c>
      <c r="F114" s="59">
        <v>0</v>
      </c>
      <c r="G114" s="60">
        <f t="shared" si="0"/>
        <v>0</v>
      </c>
      <c r="H114" s="61">
        <f t="shared" si="1"/>
        <v>0</v>
      </c>
      <c r="I114" s="60">
        <f t="shared" si="2"/>
        <v>0</v>
      </c>
      <c r="J114" s="62">
        <v>20</v>
      </c>
      <c r="K114" s="63">
        <f t="shared" si="3"/>
        <v>0</v>
      </c>
      <c r="L114" s="4"/>
    </row>
    <row r="115" spans="1:12" s="7" customFormat="1" ht="69" customHeight="1">
      <c r="A115" s="55">
        <v>109</v>
      </c>
      <c r="B115" s="11" t="s">
        <v>95</v>
      </c>
      <c r="C115" s="56" t="s">
        <v>288</v>
      </c>
      <c r="D115" s="57">
        <v>1</v>
      </c>
      <c r="E115" s="58" t="s">
        <v>15</v>
      </c>
      <c r="F115" s="59">
        <v>0</v>
      </c>
      <c r="G115" s="60">
        <f t="shared" si="0"/>
        <v>0</v>
      </c>
      <c r="H115" s="61">
        <f t="shared" si="1"/>
        <v>0</v>
      </c>
      <c r="I115" s="60">
        <f t="shared" si="2"/>
        <v>0</v>
      </c>
      <c r="J115" s="62">
        <v>20</v>
      </c>
      <c r="K115" s="63">
        <f t="shared" si="3"/>
        <v>0</v>
      </c>
      <c r="L115" s="4"/>
    </row>
    <row r="116" spans="1:12" s="7" customFormat="1" ht="242.25">
      <c r="A116" s="55">
        <v>110</v>
      </c>
      <c r="B116" s="11" t="s">
        <v>96</v>
      </c>
      <c r="C116" s="56" t="s">
        <v>315</v>
      </c>
      <c r="D116" s="57">
        <v>1</v>
      </c>
      <c r="E116" s="58" t="s">
        <v>15</v>
      </c>
      <c r="F116" s="59">
        <v>0</v>
      </c>
      <c r="G116" s="60">
        <f t="shared" si="0"/>
        <v>0</v>
      </c>
      <c r="H116" s="61">
        <f t="shared" si="1"/>
        <v>0</v>
      </c>
      <c r="I116" s="60">
        <f t="shared" si="2"/>
        <v>0</v>
      </c>
      <c r="J116" s="62">
        <v>20</v>
      </c>
      <c r="K116" s="63">
        <f t="shared" si="3"/>
        <v>0</v>
      </c>
      <c r="L116" s="4"/>
    </row>
    <row r="117" spans="1:12" s="7" customFormat="1" ht="104.25" customHeight="1">
      <c r="A117" s="55">
        <v>111</v>
      </c>
      <c r="B117" s="11" t="s">
        <v>97</v>
      </c>
      <c r="C117" s="56" t="s">
        <v>289</v>
      </c>
      <c r="D117" s="57">
        <v>3</v>
      </c>
      <c r="E117" s="58" t="s">
        <v>15</v>
      </c>
      <c r="F117" s="59">
        <v>0</v>
      </c>
      <c r="G117" s="60">
        <f t="shared" si="0"/>
        <v>0</v>
      </c>
      <c r="H117" s="61">
        <f t="shared" si="1"/>
        <v>0</v>
      </c>
      <c r="I117" s="60">
        <f t="shared" si="2"/>
        <v>0</v>
      </c>
      <c r="J117" s="62">
        <v>20</v>
      </c>
      <c r="K117" s="63">
        <f t="shared" si="3"/>
        <v>0</v>
      </c>
      <c r="L117" s="4"/>
    </row>
    <row r="118" spans="1:12" s="7" customFormat="1" ht="50.25" customHeight="1">
      <c r="A118" s="55">
        <v>112</v>
      </c>
      <c r="B118" s="11" t="s">
        <v>114</v>
      </c>
      <c r="C118" s="56" t="s">
        <v>236</v>
      </c>
      <c r="D118" s="57">
        <v>1</v>
      </c>
      <c r="E118" s="58" t="s">
        <v>15</v>
      </c>
      <c r="F118" s="59">
        <v>0</v>
      </c>
      <c r="G118" s="60">
        <f t="shared" si="0"/>
        <v>0</v>
      </c>
      <c r="H118" s="61">
        <f t="shared" si="1"/>
        <v>0</v>
      </c>
      <c r="I118" s="60">
        <f t="shared" si="2"/>
        <v>0</v>
      </c>
      <c r="J118" s="62">
        <v>20</v>
      </c>
      <c r="K118" s="63">
        <f t="shared" si="3"/>
        <v>0</v>
      </c>
      <c r="L118" s="4"/>
    </row>
    <row r="119" spans="1:12" s="7" customFormat="1" ht="165.75">
      <c r="A119" s="55">
        <v>113</v>
      </c>
      <c r="B119" s="11" t="s">
        <v>98</v>
      </c>
      <c r="C119" s="56" t="s">
        <v>323</v>
      </c>
      <c r="D119" s="57">
        <v>1</v>
      </c>
      <c r="E119" s="58" t="s">
        <v>15</v>
      </c>
      <c r="F119" s="59">
        <v>0</v>
      </c>
      <c r="G119" s="60">
        <f t="shared" si="0"/>
        <v>0</v>
      </c>
      <c r="H119" s="61">
        <f t="shared" si="1"/>
        <v>0</v>
      </c>
      <c r="I119" s="60">
        <f t="shared" si="2"/>
        <v>0</v>
      </c>
      <c r="J119" s="62">
        <v>20</v>
      </c>
      <c r="K119" s="63">
        <f t="shared" si="3"/>
        <v>0</v>
      </c>
      <c r="L119" s="4"/>
    </row>
    <row r="120" spans="1:12" s="7" customFormat="1" ht="25.5">
      <c r="A120" s="55">
        <v>114</v>
      </c>
      <c r="B120" s="11" t="s">
        <v>99</v>
      </c>
      <c r="C120" s="56" t="s">
        <v>237</v>
      </c>
      <c r="D120" s="57">
        <v>4</v>
      </c>
      <c r="E120" s="58" t="s">
        <v>15</v>
      </c>
      <c r="F120" s="59">
        <v>0</v>
      </c>
      <c r="G120" s="60">
        <f t="shared" si="0"/>
        <v>0</v>
      </c>
      <c r="H120" s="61">
        <f t="shared" si="1"/>
        <v>0</v>
      </c>
      <c r="I120" s="60">
        <f t="shared" si="2"/>
        <v>0</v>
      </c>
      <c r="J120" s="62">
        <v>20</v>
      </c>
      <c r="K120" s="63">
        <f t="shared" si="3"/>
        <v>0</v>
      </c>
      <c r="L120" s="4"/>
    </row>
    <row r="121" spans="1:12" s="7" customFormat="1" ht="63.75">
      <c r="A121" s="55">
        <v>115</v>
      </c>
      <c r="B121" s="11" t="s">
        <v>100</v>
      </c>
      <c r="C121" s="56" t="s">
        <v>238</v>
      </c>
      <c r="D121" s="57">
        <v>1</v>
      </c>
      <c r="E121" s="58" t="s">
        <v>15</v>
      </c>
      <c r="F121" s="59">
        <v>0</v>
      </c>
      <c r="G121" s="60">
        <f t="shared" si="0"/>
        <v>0</v>
      </c>
      <c r="H121" s="61">
        <f t="shared" si="1"/>
        <v>0</v>
      </c>
      <c r="I121" s="60">
        <f t="shared" si="2"/>
        <v>0</v>
      </c>
      <c r="J121" s="62">
        <v>20</v>
      </c>
      <c r="K121" s="63">
        <f t="shared" si="3"/>
        <v>0</v>
      </c>
      <c r="L121" s="4"/>
    </row>
    <row r="122" spans="1:12" s="7" customFormat="1" ht="38.25">
      <c r="A122" s="55">
        <v>116</v>
      </c>
      <c r="B122" s="11" t="s">
        <v>101</v>
      </c>
      <c r="C122" s="56" t="s">
        <v>239</v>
      </c>
      <c r="D122" s="57">
        <v>4</v>
      </c>
      <c r="E122" s="58" t="s">
        <v>15</v>
      </c>
      <c r="F122" s="59">
        <v>0</v>
      </c>
      <c r="G122" s="60">
        <f t="shared" si="0"/>
        <v>0</v>
      </c>
      <c r="H122" s="61">
        <f t="shared" si="1"/>
        <v>0</v>
      </c>
      <c r="I122" s="60">
        <f t="shared" si="2"/>
        <v>0</v>
      </c>
      <c r="J122" s="62">
        <v>20</v>
      </c>
      <c r="K122" s="63">
        <f t="shared" si="3"/>
        <v>0</v>
      </c>
      <c r="L122" s="4"/>
    </row>
    <row r="123" spans="1:12" s="7" customFormat="1" ht="63.75">
      <c r="A123" s="55">
        <v>117</v>
      </c>
      <c r="B123" s="11" t="s">
        <v>102</v>
      </c>
      <c r="C123" s="56" t="s">
        <v>240</v>
      </c>
      <c r="D123" s="57">
        <v>1</v>
      </c>
      <c r="E123" s="58" t="s">
        <v>15</v>
      </c>
      <c r="F123" s="59">
        <v>0</v>
      </c>
      <c r="G123" s="60">
        <f t="shared" si="0"/>
        <v>0</v>
      </c>
      <c r="H123" s="61">
        <f t="shared" si="1"/>
        <v>0</v>
      </c>
      <c r="I123" s="60">
        <f t="shared" si="2"/>
        <v>0</v>
      </c>
      <c r="J123" s="62">
        <v>20</v>
      </c>
      <c r="K123" s="63">
        <f t="shared" si="3"/>
        <v>0</v>
      </c>
      <c r="L123" s="4"/>
    </row>
    <row r="124" spans="1:12" s="7" customFormat="1" ht="25.5">
      <c r="A124" s="55">
        <v>118</v>
      </c>
      <c r="B124" s="11" t="s">
        <v>103</v>
      </c>
      <c r="C124" s="56" t="s">
        <v>241</v>
      </c>
      <c r="D124" s="57">
        <v>1</v>
      </c>
      <c r="E124" s="58" t="s">
        <v>15</v>
      </c>
      <c r="F124" s="59">
        <v>0</v>
      </c>
      <c r="G124" s="60">
        <f t="shared" si="0"/>
        <v>0</v>
      </c>
      <c r="H124" s="61">
        <f t="shared" si="1"/>
        <v>0</v>
      </c>
      <c r="I124" s="60">
        <f t="shared" si="2"/>
        <v>0</v>
      </c>
      <c r="J124" s="62">
        <v>20</v>
      </c>
      <c r="K124" s="63">
        <f t="shared" si="3"/>
        <v>0</v>
      </c>
      <c r="L124" s="4"/>
    </row>
    <row r="125" spans="1:12" s="7" customFormat="1" ht="25.5">
      <c r="A125" s="55">
        <v>119</v>
      </c>
      <c r="B125" s="11" t="s">
        <v>104</v>
      </c>
      <c r="C125" s="56" t="s">
        <v>242</v>
      </c>
      <c r="D125" s="57">
        <v>1</v>
      </c>
      <c r="E125" s="58" t="s">
        <v>15</v>
      </c>
      <c r="F125" s="59">
        <v>0</v>
      </c>
      <c r="G125" s="60">
        <f t="shared" si="0"/>
        <v>0</v>
      </c>
      <c r="H125" s="61">
        <f t="shared" si="1"/>
        <v>0</v>
      </c>
      <c r="I125" s="60">
        <f t="shared" si="2"/>
        <v>0</v>
      </c>
      <c r="J125" s="62">
        <v>20</v>
      </c>
      <c r="K125" s="63">
        <f t="shared" si="3"/>
        <v>0</v>
      </c>
      <c r="L125" s="4"/>
    </row>
    <row r="126" spans="1:12" s="7" customFormat="1" ht="15">
      <c r="A126" s="55">
        <v>120</v>
      </c>
      <c r="B126" s="11" t="s">
        <v>105</v>
      </c>
      <c r="C126" s="56" t="s">
        <v>290</v>
      </c>
      <c r="D126" s="57">
        <v>1</v>
      </c>
      <c r="E126" s="58" t="s">
        <v>15</v>
      </c>
      <c r="F126" s="59">
        <v>0</v>
      </c>
      <c r="G126" s="60">
        <f t="shared" si="0"/>
        <v>0</v>
      </c>
      <c r="H126" s="61">
        <f t="shared" si="1"/>
        <v>0</v>
      </c>
      <c r="I126" s="60">
        <f t="shared" si="2"/>
        <v>0</v>
      </c>
      <c r="J126" s="62">
        <v>20</v>
      </c>
      <c r="K126" s="63">
        <f t="shared" si="3"/>
        <v>0</v>
      </c>
      <c r="L126" s="4"/>
    </row>
    <row r="127" spans="1:12" s="7" customFormat="1" ht="51">
      <c r="A127" s="55">
        <v>121</v>
      </c>
      <c r="B127" s="11" t="s">
        <v>106</v>
      </c>
      <c r="C127" s="56" t="s">
        <v>243</v>
      </c>
      <c r="D127" s="57">
        <v>1</v>
      </c>
      <c r="E127" s="58" t="s">
        <v>15</v>
      </c>
      <c r="F127" s="59">
        <v>0</v>
      </c>
      <c r="G127" s="60">
        <f t="shared" si="0"/>
        <v>0</v>
      </c>
      <c r="H127" s="61">
        <f t="shared" si="1"/>
        <v>0</v>
      </c>
      <c r="I127" s="60">
        <f t="shared" si="2"/>
        <v>0</v>
      </c>
      <c r="J127" s="62">
        <v>20</v>
      </c>
      <c r="K127" s="63">
        <f t="shared" si="3"/>
        <v>0</v>
      </c>
      <c r="L127" s="4"/>
    </row>
    <row r="128" spans="1:12" s="7" customFormat="1" ht="140.25">
      <c r="A128" s="55">
        <v>122</v>
      </c>
      <c r="B128" s="11" t="s">
        <v>107</v>
      </c>
      <c r="C128" s="56" t="s">
        <v>244</v>
      </c>
      <c r="D128" s="57">
        <v>1</v>
      </c>
      <c r="E128" s="58" t="s">
        <v>15</v>
      </c>
      <c r="F128" s="59">
        <v>0</v>
      </c>
      <c r="G128" s="60">
        <f t="shared" si="0"/>
        <v>0</v>
      </c>
      <c r="H128" s="61">
        <f t="shared" si="1"/>
        <v>0</v>
      </c>
      <c r="I128" s="60">
        <f t="shared" si="2"/>
        <v>0</v>
      </c>
      <c r="J128" s="62">
        <v>20</v>
      </c>
      <c r="K128" s="63">
        <f t="shared" si="3"/>
        <v>0</v>
      </c>
      <c r="L128" s="4"/>
    </row>
    <row r="129" spans="1:12" s="7" customFormat="1" ht="51">
      <c r="A129" s="55">
        <v>123</v>
      </c>
      <c r="B129" s="11" t="s">
        <v>108</v>
      </c>
      <c r="C129" s="56" t="s">
        <v>245</v>
      </c>
      <c r="D129" s="57">
        <v>1</v>
      </c>
      <c r="E129" s="58" t="s">
        <v>15</v>
      </c>
      <c r="F129" s="59">
        <v>0</v>
      </c>
      <c r="G129" s="60">
        <f t="shared" si="0"/>
        <v>0</v>
      </c>
      <c r="H129" s="61">
        <f t="shared" si="1"/>
        <v>0</v>
      </c>
      <c r="I129" s="60">
        <f t="shared" si="2"/>
        <v>0</v>
      </c>
      <c r="J129" s="62">
        <v>20</v>
      </c>
      <c r="K129" s="63">
        <f t="shared" si="3"/>
        <v>0</v>
      </c>
      <c r="L129" s="4"/>
    </row>
    <row r="130" spans="1:12" s="7" customFormat="1" ht="38.25">
      <c r="A130" s="55">
        <v>124</v>
      </c>
      <c r="B130" s="11" t="s">
        <v>109</v>
      </c>
      <c r="C130" s="56" t="s">
        <v>291</v>
      </c>
      <c r="D130" s="57">
        <v>2</v>
      </c>
      <c r="E130" s="58" t="s">
        <v>15</v>
      </c>
      <c r="F130" s="59">
        <v>0</v>
      </c>
      <c r="G130" s="60">
        <f t="shared" si="0"/>
        <v>0</v>
      </c>
      <c r="H130" s="61">
        <f t="shared" si="1"/>
        <v>0</v>
      </c>
      <c r="I130" s="60">
        <f t="shared" si="2"/>
        <v>0</v>
      </c>
      <c r="J130" s="62">
        <v>20</v>
      </c>
      <c r="K130" s="63">
        <f t="shared" si="3"/>
        <v>0</v>
      </c>
      <c r="L130" s="4"/>
    </row>
    <row r="131" spans="1:12" s="7" customFormat="1" ht="38.25" customHeight="1">
      <c r="A131" s="55">
        <v>125</v>
      </c>
      <c r="B131" s="11" t="s">
        <v>110</v>
      </c>
      <c r="C131" s="56" t="s">
        <v>316</v>
      </c>
      <c r="D131" s="57">
        <v>2</v>
      </c>
      <c r="E131" s="58" t="s">
        <v>15</v>
      </c>
      <c r="F131" s="59">
        <v>0</v>
      </c>
      <c r="G131" s="60">
        <f t="shared" si="0"/>
        <v>0</v>
      </c>
      <c r="H131" s="61">
        <f t="shared" si="1"/>
        <v>0</v>
      </c>
      <c r="I131" s="60">
        <f t="shared" si="2"/>
        <v>0</v>
      </c>
      <c r="J131" s="62">
        <v>20</v>
      </c>
      <c r="K131" s="63">
        <f t="shared" si="3"/>
        <v>0</v>
      </c>
      <c r="L131" s="4"/>
    </row>
    <row r="132" spans="1:12" s="7" customFormat="1" ht="51">
      <c r="A132" s="55">
        <v>126</v>
      </c>
      <c r="B132" s="11" t="s">
        <v>111</v>
      </c>
      <c r="C132" s="56" t="s">
        <v>246</v>
      </c>
      <c r="D132" s="57">
        <v>1</v>
      </c>
      <c r="E132" s="58" t="s">
        <v>15</v>
      </c>
      <c r="F132" s="59">
        <v>0</v>
      </c>
      <c r="G132" s="60">
        <f t="shared" si="0"/>
        <v>0</v>
      </c>
      <c r="H132" s="61">
        <f t="shared" si="1"/>
        <v>0</v>
      </c>
      <c r="I132" s="60">
        <f t="shared" si="2"/>
        <v>0</v>
      </c>
      <c r="J132" s="62">
        <v>20</v>
      </c>
      <c r="K132" s="63">
        <f t="shared" si="3"/>
        <v>0</v>
      </c>
      <c r="L132" s="4"/>
    </row>
    <row r="133" spans="1:12" s="7" customFormat="1" ht="140.25">
      <c r="A133" s="55">
        <v>127</v>
      </c>
      <c r="B133" s="11" t="s">
        <v>112</v>
      </c>
      <c r="C133" s="56" t="s">
        <v>292</v>
      </c>
      <c r="D133" s="57">
        <v>20</v>
      </c>
      <c r="E133" s="58" t="s">
        <v>15</v>
      </c>
      <c r="F133" s="59">
        <v>0</v>
      </c>
      <c r="G133" s="60">
        <f t="shared" si="0"/>
        <v>0</v>
      </c>
      <c r="H133" s="61">
        <f t="shared" si="1"/>
        <v>0</v>
      </c>
      <c r="I133" s="60">
        <f t="shared" si="2"/>
        <v>0</v>
      </c>
      <c r="J133" s="62">
        <v>20</v>
      </c>
      <c r="K133" s="63">
        <f t="shared" si="3"/>
        <v>0</v>
      </c>
      <c r="L133" s="4"/>
    </row>
    <row r="134" spans="1:12" s="7" customFormat="1" ht="76.5">
      <c r="A134" s="55">
        <v>128</v>
      </c>
      <c r="B134" s="11" t="s">
        <v>297</v>
      </c>
      <c r="C134" s="56" t="s">
        <v>247</v>
      </c>
      <c r="D134" s="57">
        <v>20</v>
      </c>
      <c r="E134" s="58" t="s">
        <v>15</v>
      </c>
      <c r="F134" s="59">
        <v>0</v>
      </c>
      <c r="G134" s="60">
        <f t="shared" si="0"/>
        <v>0</v>
      </c>
      <c r="H134" s="61">
        <f t="shared" si="1"/>
        <v>0</v>
      </c>
      <c r="I134" s="60">
        <f t="shared" si="2"/>
        <v>0</v>
      </c>
      <c r="J134" s="62">
        <v>20</v>
      </c>
      <c r="K134" s="63">
        <f t="shared" si="3"/>
        <v>0</v>
      </c>
      <c r="L134" s="4"/>
    </row>
    <row r="135" spans="1:12" s="7" customFormat="1" ht="89.25">
      <c r="A135" s="55">
        <v>129</v>
      </c>
      <c r="B135" s="11" t="s">
        <v>298</v>
      </c>
      <c r="C135" s="56" t="s">
        <v>248</v>
      </c>
      <c r="D135" s="57">
        <v>5</v>
      </c>
      <c r="E135" s="58" t="s">
        <v>15</v>
      </c>
      <c r="F135" s="59">
        <v>0</v>
      </c>
      <c r="G135" s="60">
        <f t="shared" si="0"/>
        <v>0</v>
      </c>
      <c r="H135" s="61">
        <f t="shared" si="1"/>
        <v>0</v>
      </c>
      <c r="I135" s="60">
        <f t="shared" si="2"/>
        <v>0</v>
      </c>
      <c r="J135" s="62">
        <v>20</v>
      </c>
      <c r="K135" s="63">
        <f t="shared" si="3"/>
        <v>0</v>
      </c>
      <c r="L135" s="4"/>
    </row>
    <row r="136" spans="1:12" s="7" customFormat="1" ht="60">
      <c r="A136" s="55">
        <v>130</v>
      </c>
      <c r="B136" s="11" t="s">
        <v>299</v>
      </c>
      <c r="C136" s="56" t="s">
        <v>249</v>
      </c>
      <c r="D136" s="57">
        <v>10</v>
      </c>
      <c r="E136" s="58" t="s">
        <v>15</v>
      </c>
      <c r="F136" s="59">
        <v>0</v>
      </c>
      <c r="G136" s="60">
        <f t="shared" si="0"/>
        <v>0</v>
      </c>
      <c r="H136" s="61">
        <f t="shared" si="1"/>
        <v>0</v>
      </c>
      <c r="I136" s="60">
        <f t="shared" si="2"/>
        <v>0</v>
      </c>
      <c r="J136" s="62">
        <v>20</v>
      </c>
      <c r="K136" s="63">
        <f t="shared" si="3"/>
        <v>0</v>
      </c>
      <c r="L136" s="4"/>
    </row>
    <row r="137" spans="1:12" s="7" customFormat="1" ht="319.5" customHeight="1">
      <c r="A137" s="55">
        <v>131</v>
      </c>
      <c r="B137" s="11" t="s">
        <v>300</v>
      </c>
      <c r="C137" s="56" t="s">
        <v>324</v>
      </c>
      <c r="D137" s="57">
        <v>2</v>
      </c>
      <c r="E137" s="58" t="s">
        <v>15</v>
      </c>
      <c r="F137" s="59">
        <v>0</v>
      </c>
      <c r="G137" s="60">
        <f t="shared" si="0"/>
        <v>0</v>
      </c>
      <c r="H137" s="61">
        <f t="shared" si="1"/>
        <v>0</v>
      </c>
      <c r="I137" s="60">
        <f t="shared" si="2"/>
        <v>0</v>
      </c>
      <c r="J137" s="62">
        <v>20</v>
      </c>
      <c r="K137" s="63">
        <f t="shared" si="3"/>
        <v>0</v>
      </c>
      <c r="L137" s="4"/>
    </row>
    <row r="138" spans="1:12" s="7" customFormat="1" ht="60">
      <c r="A138" s="55">
        <v>132</v>
      </c>
      <c r="B138" s="11" t="s">
        <v>301</v>
      </c>
      <c r="C138" s="56" t="s">
        <v>250</v>
      </c>
      <c r="D138" s="57">
        <v>2</v>
      </c>
      <c r="E138" s="58" t="s">
        <v>15</v>
      </c>
      <c r="F138" s="59">
        <v>0</v>
      </c>
      <c r="G138" s="60">
        <f t="shared" si="0"/>
        <v>0</v>
      </c>
      <c r="H138" s="61">
        <f t="shared" si="1"/>
        <v>0</v>
      </c>
      <c r="I138" s="60">
        <f t="shared" si="2"/>
        <v>0</v>
      </c>
      <c r="J138" s="62">
        <v>20</v>
      </c>
      <c r="K138" s="63">
        <f t="shared" si="3"/>
        <v>0</v>
      </c>
      <c r="L138" s="4"/>
    </row>
    <row r="139" spans="1:12" s="7" customFormat="1" ht="63.75">
      <c r="A139" s="55">
        <v>133</v>
      </c>
      <c r="B139" s="11" t="s">
        <v>302</v>
      </c>
      <c r="C139" s="56" t="s">
        <v>293</v>
      </c>
      <c r="D139" s="57">
        <v>2</v>
      </c>
      <c r="E139" s="58" t="s">
        <v>15</v>
      </c>
      <c r="F139" s="59">
        <v>0</v>
      </c>
      <c r="G139" s="60">
        <f t="shared" si="0"/>
        <v>0</v>
      </c>
      <c r="H139" s="61">
        <f t="shared" si="1"/>
        <v>0</v>
      </c>
      <c r="I139" s="60">
        <f t="shared" si="2"/>
        <v>0</v>
      </c>
      <c r="J139" s="62">
        <v>20</v>
      </c>
      <c r="K139" s="63">
        <f t="shared" si="3"/>
        <v>0</v>
      </c>
      <c r="L139" s="4"/>
    </row>
    <row r="140" spans="1:12" s="7" customFormat="1" ht="51">
      <c r="A140" s="55">
        <v>134</v>
      </c>
      <c r="B140" s="11" t="s">
        <v>303</v>
      </c>
      <c r="C140" s="56" t="s">
        <v>251</v>
      </c>
      <c r="D140" s="57">
        <v>2</v>
      </c>
      <c r="E140" s="58" t="s">
        <v>15</v>
      </c>
      <c r="F140" s="59">
        <v>0</v>
      </c>
      <c r="G140" s="60">
        <f t="shared" si="0"/>
        <v>0</v>
      </c>
      <c r="H140" s="61">
        <f t="shared" si="1"/>
        <v>0</v>
      </c>
      <c r="I140" s="60">
        <f t="shared" si="2"/>
        <v>0</v>
      </c>
      <c r="J140" s="62">
        <v>20</v>
      </c>
      <c r="K140" s="63">
        <f t="shared" si="3"/>
        <v>0</v>
      </c>
      <c r="L140" s="4"/>
    </row>
    <row r="141" spans="1:12" s="7" customFormat="1" ht="165.75">
      <c r="A141" s="55">
        <v>135</v>
      </c>
      <c r="B141" s="11" t="s">
        <v>304</v>
      </c>
      <c r="C141" s="56" t="s">
        <v>325</v>
      </c>
      <c r="D141" s="57">
        <v>2</v>
      </c>
      <c r="E141" s="58" t="s">
        <v>15</v>
      </c>
      <c r="F141" s="59">
        <v>0</v>
      </c>
      <c r="G141" s="60">
        <f t="shared" si="0"/>
        <v>0</v>
      </c>
      <c r="H141" s="61">
        <f t="shared" si="1"/>
        <v>0</v>
      </c>
      <c r="I141" s="60">
        <f t="shared" si="2"/>
        <v>0</v>
      </c>
      <c r="J141" s="62">
        <v>20</v>
      </c>
      <c r="K141" s="63">
        <f t="shared" si="3"/>
        <v>0</v>
      </c>
      <c r="L141" s="4"/>
    </row>
    <row r="142" spans="1:12" s="7" customFormat="1" ht="191.25">
      <c r="A142" s="55">
        <v>136</v>
      </c>
      <c r="B142" s="11" t="s">
        <v>260</v>
      </c>
      <c r="C142" s="56" t="s">
        <v>326</v>
      </c>
      <c r="D142" s="57">
        <v>1</v>
      </c>
      <c r="E142" s="58" t="s">
        <v>15</v>
      </c>
      <c r="F142" s="59">
        <v>0</v>
      </c>
      <c r="G142" s="60">
        <f t="shared" si="0"/>
        <v>0</v>
      </c>
      <c r="H142" s="61">
        <f t="shared" si="1"/>
        <v>0</v>
      </c>
      <c r="I142" s="60">
        <f t="shared" si="2"/>
        <v>0</v>
      </c>
      <c r="J142" s="62">
        <v>20</v>
      </c>
      <c r="K142" s="63">
        <f t="shared" si="3"/>
        <v>0</v>
      </c>
      <c r="L142" s="4"/>
    </row>
    <row r="143" spans="1:12" s="7" customFormat="1" ht="127.5">
      <c r="A143" s="55">
        <v>137</v>
      </c>
      <c r="B143" s="11" t="s">
        <v>261</v>
      </c>
      <c r="C143" s="56" t="s">
        <v>252</v>
      </c>
      <c r="D143" s="57">
        <v>2</v>
      </c>
      <c r="E143" s="58" t="s">
        <v>15</v>
      </c>
      <c r="F143" s="59">
        <v>0</v>
      </c>
      <c r="G143" s="60">
        <f t="shared" si="0"/>
        <v>0</v>
      </c>
      <c r="H143" s="61">
        <f t="shared" si="1"/>
        <v>0</v>
      </c>
      <c r="I143" s="60">
        <f t="shared" si="2"/>
        <v>0</v>
      </c>
      <c r="J143" s="62">
        <v>20</v>
      </c>
      <c r="K143" s="63">
        <f t="shared" si="3"/>
        <v>0</v>
      </c>
      <c r="L143" s="4"/>
    </row>
    <row r="144" spans="1:12" s="7" customFormat="1" ht="25.5">
      <c r="A144" s="55">
        <v>138</v>
      </c>
      <c r="B144" s="11" t="s">
        <v>262</v>
      </c>
      <c r="C144" s="56" t="s">
        <v>294</v>
      </c>
      <c r="D144" s="57">
        <v>1</v>
      </c>
      <c r="E144" s="58" t="s">
        <v>15</v>
      </c>
      <c r="F144" s="59">
        <v>0</v>
      </c>
      <c r="G144" s="60">
        <f t="shared" si="0"/>
        <v>0</v>
      </c>
      <c r="H144" s="61">
        <f t="shared" si="1"/>
        <v>0</v>
      </c>
      <c r="I144" s="60">
        <f t="shared" si="2"/>
        <v>0</v>
      </c>
      <c r="J144" s="62">
        <v>20</v>
      </c>
      <c r="K144" s="63">
        <f t="shared" si="3"/>
        <v>0</v>
      </c>
      <c r="L144" s="4"/>
    </row>
    <row r="145" spans="1:12" s="7" customFormat="1" ht="102">
      <c r="A145" s="55">
        <v>139</v>
      </c>
      <c r="B145" s="11" t="s">
        <v>305</v>
      </c>
      <c r="C145" s="56" t="s">
        <v>253</v>
      </c>
      <c r="D145" s="57">
        <v>1</v>
      </c>
      <c r="E145" s="58" t="s">
        <v>15</v>
      </c>
      <c r="F145" s="59">
        <v>0</v>
      </c>
      <c r="G145" s="60">
        <f t="shared" si="0"/>
        <v>0</v>
      </c>
      <c r="H145" s="61">
        <f t="shared" si="1"/>
        <v>0</v>
      </c>
      <c r="I145" s="60">
        <f t="shared" si="2"/>
        <v>0</v>
      </c>
      <c r="J145" s="62">
        <v>20</v>
      </c>
      <c r="K145" s="63">
        <f t="shared" si="3"/>
        <v>0</v>
      </c>
      <c r="L145" s="4"/>
    </row>
    <row r="146" spans="1:12" s="7" customFormat="1" ht="89.25">
      <c r="A146" s="55">
        <v>140</v>
      </c>
      <c r="B146" s="11" t="s">
        <v>306</v>
      </c>
      <c r="C146" s="56" t="s">
        <v>327</v>
      </c>
      <c r="D146" s="57">
        <v>1</v>
      </c>
      <c r="E146" s="58" t="s">
        <v>15</v>
      </c>
      <c r="F146" s="59">
        <v>0</v>
      </c>
      <c r="G146" s="60">
        <f t="shared" si="0"/>
        <v>0</v>
      </c>
      <c r="H146" s="61">
        <f t="shared" si="1"/>
        <v>0</v>
      </c>
      <c r="I146" s="60">
        <f t="shared" si="2"/>
        <v>0</v>
      </c>
      <c r="J146" s="62">
        <v>20</v>
      </c>
      <c r="K146" s="63">
        <f t="shared" si="3"/>
        <v>0</v>
      </c>
      <c r="L146" s="4"/>
    </row>
    <row r="147" spans="1:12" s="7" customFormat="1" ht="45">
      <c r="A147" s="55">
        <v>141</v>
      </c>
      <c r="B147" s="11" t="s">
        <v>307</v>
      </c>
      <c r="C147" s="56" t="s">
        <v>254</v>
      </c>
      <c r="D147" s="57">
        <v>1</v>
      </c>
      <c r="E147" s="58" t="s">
        <v>15</v>
      </c>
      <c r="F147" s="59">
        <v>0</v>
      </c>
      <c r="G147" s="60">
        <f t="shared" si="0"/>
        <v>0</v>
      </c>
      <c r="H147" s="61">
        <f t="shared" si="1"/>
        <v>0</v>
      </c>
      <c r="I147" s="60">
        <f t="shared" si="2"/>
        <v>0</v>
      </c>
      <c r="J147" s="62">
        <v>20</v>
      </c>
      <c r="K147" s="63">
        <f t="shared" si="3"/>
        <v>0</v>
      </c>
      <c r="L147" s="4"/>
    </row>
    <row r="148" spans="1:12" s="7" customFormat="1" ht="67.5" customHeight="1">
      <c r="A148" s="55">
        <v>142</v>
      </c>
      <c r="B148" s="11" t="s">
        <v>308</v>
      </c>
      <c r="C148" s="56" t="s">
        <v>255</v>
      </c>
      <c r="D148" s="57">
        <v>1</v>
      </c>
      <c r="E148" s="58" t="s">
        <v>15</v>
      </c>
      <c r="F148" s="59">
        <v>0</v>
      </c>
      <c r="G148" s="60">
        <f t="shared" si="0"/>
        <v>0</v>
      </c>
      <c r="H148" s="61">
        <f t="shared" si="1"/>
        <v>0</v>
      </c>
      <c r="I148" s="60">
        <f t="shared" si="2"/>
        <v>0</v>
      </c>
      <c r="J148" s="62">
        <v>20</v>
      </c>
      <c r="K148" s="63">
        <f t="shared" si="3"/>
        <v>0</v>
      </c>
      <c r="L148" s="4"/>
    </row>
    <row r="149" spans="1:12" s="7" customFormat="1" ht="57.75" customHeight="1">
      <c r="A149" s="55">
        <v>143</v>
      </c>
      <c r="B149" s="11" t="s">
        <v>309</v>
      </c>
      <c r="C149" s="56" t="s">
        <v>256</v>
      </c>
      <c r="D149" s="57">
        <v>1</v>
      </c>
      <c r="E149" s="58" t="s">
        <v>15</v>
      </c>
      <c r="F149" s="59">
        <v>0</v>
      </c>
      <c r="G149" s="60">
        <f t="shared" si="0"/>
        <v>0</v>
      </c>
      <c r="H149" s="61">
        <f t="shared" si="1"/>
        <v>0</v>
      </c>
      <c r="I149" s="60">
        <f t="shared" si="2"/>
        <v>0</v>
      </c>
      <c r="J149" s="62">
        <v>20</v>
      </c>
      <c r="K149" s="63">
        <f t="shared" si="3"/>
        <v>0</v>
      </c>
      <c r="L149" s="4"/>
    </row>
    <row r="150" spans="1:12" s="7" customFormat="1" ht="114.75">
      <c r="A150" s="55">
        <v>144</v>
      </c>
      <c r="B150" s="11" t="s">
        <v>310</v>
      </c>
      <c r="C150" s="56" t="s">
        <v>257</v>
      </c>
      <c r="D150" s="57">
        <v>1</v>
      </c>
      <c r="E150" s="58" t="s">
        <v>15</v>
      </c>
      <c r="F150" s="59">
        <v>0</v>
      </c>
      <c r="G150" s="60">
        <f t="shared" si="0"/>
        <v>0</v>
      </c>
      <c r="H150" s="61">
        <f t="shared" si="1"/>
        <v>0</v>
      </c>
      <c r="I150" s="60">
        <f t="shared" si="2"/>
        <v>0</v>
      </c>
      <c r="J150" s="62">
        <v>20</v>
      </c>
      <c r="K150" s="63">
        <f t="shared" si="3"/>
        <v>0</v>
      </c>
      <c r="L150" s="4"/>
    </row>
    <row r="151" spans="1:12" s="7" customFormat="1" ht="179.25" thickBot="1">
      <c r="A151" s="55">
        <v>145</v>
      </c>
      <c r="B151" s="11" t="s">
        <v>311</v>
      </c>
      <c r="C151" s="56" t="s">
        <v>295</v>
      </c>
      <c r="D151" s="57">
        <v>5</v>
      </c>
      <c r="E151" s="58" t="s">
        <v>15</v>
      </c>
      <c r="F151" s="59">
        <v>0</v>
      </c>
      <c r="G151" s="60">
        <f t="shared" si="0"/>
        <v>0</v>
      </c>
      <c r="H151" s="61">
        <f t="shared" si="1"/>
        <v>0</v>
      </c>
      <c r="I151" s="60">
        <f t="shared" si="2"/>
        <v>0</v>
      </c>
      <c r="J151" s="62">
        <v>20</v>
      </c>
      <c r="K151" s="63">
        <f t="shared" si="3"/>
        <v>0</v>
      </c>
      <c r="L151" s="4"/>
    </row>
    <row r="152" spans="1:12" s="7" customFormat="1" ht="15" hidden="1">
      <c r="A152" s="55"/>
      <c r="B152" s="11"/>
      <c r="C152" s="9"/>
      <c r="D152" s="68"/>
      <c r="E152" s="58"/>
      <c r="F152" s="60"/>
      <c r="G152" s="60">
        <f t="shared" si="0"/>
        <v>0</v>
      </c>
      <c r="H152" s="61" t="e">
        <f t="shared" si="1"/>
        <v>#DIV/0!</v>
      </c>
      <c r="I152" s="60">
        <f t="shared" si="2"/>
        <v>0</v>
      </c>
      <c r="J152" s="62">
        <v>20</v>
      </c>
      <c r="K152" s="63">
        <f t="shared" si="3"/>
        <v>0</v>
      </c>
      <c r="L152" s="4"/>
    </row>
    <row r="153" spans="1:11" ht="15.75" hidden="1" thickBot="1">
      <c r="A153" s="69"/>
      <c r="B153" s="70"/>
      <c r="C153" s="71"/>
      <c r="D153" s="72"/>
      <c r="E153" s="73"/>
      <c r="F153" s="74"/>
      <c r="G153" s="75">
        <f t="shared" si="0"/>
        <v>0</v>
      </c>
      <c r="H153" s="76" t="e">
        <f t="shared" si="1"/>
        <v>#DIV/0!</v>
      </c>
      <c r="I153" s="75">
        <f t="shared" si="2"/>
        <v>0</v>
      </c>
      <c r="J153" s="77">
        <v>20</v>
      </c>
      <c r="K153" s="78">
        <f t="shared" si="3"/>
        <v>0</v>
      </c>
    </row>
    <row r="154" spans="1:11" ht="15.75" hidden="1" thickBot="1">
      <c r="A154" s="79"/>
      <c r="B154" s="80"/>
      <c r="C154" s="80"/>
      <c r="D154" s="81"/>
      <c r="E154" s="82"/>
      <c r="F154" s="83"/>
      <c r="G154" s="83">
        <f>SUM(G5:G153)</f>
        <v>0</v>
      </c>
      <c r="H154" s="83" t="e">
        <f t="shared" si="1"/>
        <v>#DIV/0!</v>
      </c>
      <c r="I154" s="83">
        <f>SUMIF(J5:J153,"=10",G5:G153)</f>
        <v>0</v>
      </c>
      <c r="J154" s="84">
        <v>10</v>
      </c>
      <c r="K154" s="85">
        <f>SUMIF(J5:J153,"=10",K5:K153)</f>
        <v>0</v>
      </c>
    </row>
    <row r="155" spans="1:11" ht="15.75" hidden="1" thickBot="1">
      <c r="A155" s="79"/>
      <c r="B155" s="80"/>
      <c r="C155" s="80"/>
      <c r="D155" s="81"/>
      <c r="E155" s="82"/>
      <c r="F155" s="83"/>
      <c r="G155" s="83"/>
      <c r="H155" s="83"/>
      <c r="I155" s="83">
        <f>SUMIF(J5:J153,"=20",G5:G153)</f>
        <v>0</v>
      </c>
      <c r="J155" s="86">
        <v>20</v>
      </c>
      <c r="K155" s="87">
        <f>SUMIF(J5:J153,"=20",K5:K153)</f>
        <v>0</v>
      </c>
    </row>
    <row r="156" spans="1:11" ht="27" customHeight="1">
      <c r="A156" s="79"/>
      <c r="B156" s="88"/>
      <c r="C156" s="88"/>
      <c r="D156" s="89"/>
      <c r="E156" s="79"/>
      <c r="F156" s="90"/>
      <c r="G156" s="91" t="s">
        <v>2</v>
      </c>
      <c r="H156" s="92"/>
      <c r="I156" s="93">
        <f>I154</f>
        <v>0</v>
      </c>
      <c r="J156" s="94"/>
      <c r="K156" s="95"/>
    </row>
    <row r="157" spans="1:11" ht="27" customHeight="1" thickBot="1">
      <c r="A157" s="79"/>
      <c r="B157" s="96"/>
      <c r="C157" s="96"/>
      <c r="D157" s="89"/>
      <c r="E157" s="79"/>
      <c r="F157" s="90"/>
      <c r="G157" s="97" t="s">
        <v>1</v>
      </c>
      <c r="H157" s="98"/>
      <c r="I157" s="99">
        <f>K154</f>
        <v>0</v>
      </c>
      <c r="J157" s="100"/>
      <c r="K157" s="101"/>
    </row>
    <row r="158" spans="1:11" ht="27" customHeight="1" thickBot="1">
      <c r="A158" s="79"/>
      <c r="B158" s="96"/>
      <c r="C158" s="96"/>
      <c r="D158" s="89"/>
      <c r="E158" s="79"/>
      <c r="F158" s="90"/>
      <c r="G158" s="102" t="s">
        <v>11</v>
      </c>
      <c r="H158" s="103"/>
      <c r="I158" s="104">
        <f>SUM(I156:I157)</f>
        <v>0</v>
      </c>
      <c r="J158" s="105"/>
      <c r="K158" s="106"/>
    </row>
    <row r="159" spans="1:11" ht="27" customHeight="1">
      <c r="A159" s="79"/>
      <c r="B159" s="107"/>
      <c r="C159" s="107"/>
      <c r="D159" s="89"/>
      <c r="E159" s="79"/>
      <c r="F159" s="90"/>
      <c r="G159" s="91" t="s">
        <v>12</v>
      </c>
      <c r="H159" s="92"/>
      <c r="I159" s="93">
        <f>I155</f>
        <v>0</v>
      </c>
      <c r="J159" s="94"/>
      <c r="K159" s="95"/>
    </row>
    <row r="160" spans="1:11" ht="32.25" customHeight="1" thickBot="1">
      <c r="A160" s="79"/>
      <c r="B160" s="96"/>
      <c r="C160" s="96"/>
      <c r="D160" s="89"/>
      <c r="E160" s="79"/>
      <c r="F160" s="90"/>
      <c r="G160" s="97" t="s">
        <v>13</v>
      </c>
      <c r="H160" s="98"/>
      <c r="I160" s="99">
        <f>K155</f>
        <v>0</v>
      </c>
      <c r="J160" s="100"/>
      <c r="K160" s="101"/>
    </row>
    <row r="161" spans="1:13" ht="25.5" customHeight="1" thickBot="1">
      <c r="A161" s="79"/>
      <c r="B161" s="96"/>
      <c r="C161" s="96"/>
      <c r="D161" s="89"/>
      <c r="E161" s="79"/>
      <c r="F161" s="90"/>
      <c r="G161" s="102" t="s">
        <v>14</v>
      </c>
      <c r="H161" s="103"/>
      <c r="I161" s="104">
        <f>SUM(I159:I160)</f>
        <v>0</v>
      </c>
      <c r="J161" s="105"/>
      <c r="K161" s="106"/>
      <c r="M161" s="31">
        <f>I159+I156</f>
        <v>0</v>
      </c>
    </row>
    <row r="162" spans="1:13" ht="23.25" customHeight="1" thickBot="1">
      <c r="A162" s="79"/>
      <c r="B162" s="96"/>
      <c r="C162" s="96"/>
      <c r="D162" s="89"/>
      <c r="E162" s="79"/>
      <c r="F162" s="96"/>
      <c r="G162" s="108" t="s">
        <v>0</v>
      </c>
      <c r="H162" s="109"/>
      <c r="I162" s="110">
        <f>ROUND(I156,2)+ROUND(I157,2)+ROUND(I159,2)+ROUND(I160,2)</f>
        <v>0</v>
      </c>
      <c r="J162" s="111"/>
      <c r="K162" s="112"/>
      <c r="M162" s="31">
        <f>I162</f>
        <v>0</v>
      </c>
    </row>
    <row r="169" spans="1:2" ht="18.75">
      <c r="A169" s="13"/>
      <c r="B169" s="14"/>
    </row>
  </sheetData>
  <sheetProtection/>
  <mergeCells count="14">
    <mergeCell ref="G158:H158"/>
    <mergeCell ref="I158:K158"/>
    <mergeCell ref="G161:H161"/>
    <mergeCell ref="I161:K161"/>
    <mergeCell ref="G162:H162"/>
    <mergeCell ref="I162:K162"/>
    <mergeCell ref="G156:H156"/>
    <mergeCell ref="G159:H159"/>
    <mergeCell ref="G160:H160"/>
    <mergeCell ref="I156:K156"/>
    <mergeCell ref="I159:K159"/>
    <mergeCell ref="I160:K160"/>
    <mergeCell ref="G157:H157"/>
    <mergeCell ref="I157:K157"/>
  </mergeCells>
  <conditionalFormatting sqref="G5:G7 I5:K7 I21:K21 G21 G152:G153 I152:I153 J152:K155">
    <cfRule type="cellIs" priority="7" dxfId="8" operator="equal" stopIfTrue="1">
      <formula>0</formula>
    </cfRule>
  </conditionalFormatting>
  <conditionalFormatting sqref="H5:H7 H21 H152:H153">
    <cfRule type="cellIs" priority="8" dxfId="9" operator="greaterThan" stopIfTrue="1">
      <formula>0</formula>
    </cfRule>
  </conditionalFormatting>
  <conditionalFormatting sqref="G8:G20 I8:K20">
    <cfRule type="cellIs" priority="5" dxfId="8" operator="equal" stopIfTrue="1">
      <formula>0</formula>
    </cfRule>
  </conditionalFormatting>
  <conditionalFormatting sqref="H8:H20">
    <cfRule type="cellIs" priority="6" dxfId="9" operator="greaterThan" stopIfTrue="1">
      <formula>0</formula>
    </cfRule>
  </conditionalFormatting>
  <conditionalFormatting sqref="G22 I22:K22">
    <cfRule type="cellIs" priority="3" dxfId="8" operator="equal" stopIfTrue="1">
      <formula>0</formula>
    </cfRule>
  </conditionalFormatting>
  <conditionalFormatting sqref="H22">
    <cfRule type="cellIs" priority="4" dxfId="9" operator="greaterThan" stopIfTrue="1">
      <formula>0</formula>
    </cfRule>
  </conditionalFormatting>
  <conditionalFormatting sqref="G23:G151 I23:K151">
    <cfRule type="cellIs" priority="1" dxfId="8" operator="equal" stopIfTrue="1">
      <formula>0</formula>
    </cfRule>
  </conditionalFormatting>
  <conditionalFormatting sqref="H23:H151">
    <cfRule type="cellIs" priority="2" dxfId="9" operator="greaterThan" stopIfTrue="1">
      <formula>0</formula>
    </cfRule>
  </conditionalFormatting>
  <printOptions/>
  <pageMargins left="0.35433070866141736" right="0.15748031496062992" top="0.31496062992125984" bottom="0.4330708661417323" header="0.2362204724409449" footer="0.1968503937007874"/>
  <pageSetup fitToHeight="17"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2019-11-20T12:22:51Z</cp:lastPrinted>
  <dcterms:created xsi:type="dcterms:W3CDTF">2010-06-18T07:05:19Z</dcterms:created>
  <dcterms:modified xsi:type="dcterms:W3CDTF">2019-11-20T12:23:07Z</dcterms:modified>
  <cp:category/>
  <cp:version/>
  <cp:contentType/>
  <cp:contentStatus/>
</cp:coreProperties>
</file>